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or" sheetId="1" r:id="rId4"/>
    <sheet state="visible" name="Price" sheetId="2" r:id="rId5"/>
  </sheets>
  <definedNames/>
  <calcPr/>
</workbook>
</file>

<file path=xl/sharedStrings.xml><?xml version="1.0" encoding="utf-8"?>
<sst xmlns="http://schemas.openxmlformats.org/spreadsheetml/2006/main" count="138" uniqueCount="115">
  <si>
    <t>weight</t>
  </si>
  <si>
    <t>DELIVERY TIME</t>
  </si>
  <si>
    <t>SHIPPING PRICE</t>
  </si>
  <si>
    <t>Premium cotton</t>
  </si>
  <si>
    <t xml:space="preserve">Satin Cotton	</t>
  </si>
  <si>
    <t>Terry Fabric</t>
  </si>
  <si>
    <t>Jersey</t>
  </si>
  <si>
    <t xml:space="preserve">RIB Jersey	</t>
  </si>
  <si>
    <t>Panama</t>
  </si>
  <si>
    <t>Bamboo Fabric</t>
  </si>
  <si>
    <t xml:space="preserve">Muslin / DoubleGaze	</t>
  </si>
  <si>
    <t>Tetra</t>
  </si>
  <si>
    <t>Waterproof Fabric</t>
  </si>
  <si>
    <t>SoftShell</t>
  </si>
  <si>
    <t>Minky</t>
  </si>
  <si>
    <t>Total Weight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</si>
  <si>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</si>
  <si>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</si>
  <si>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</si>
  <si>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</si>
  <si>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</si>
  <si>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</si>
  <si>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</si>
  <si>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</si>
  <si>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</si>
  <si>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</si>
  <si>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</si>
  <si>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</si>
  <si>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</si>
  <si>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</si>
  <si>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</si>
  <si>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</si>
  <si>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</si>
  <si>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Portugal</t>
  </si>
  <si>
    <t>Romania</t>
  </si>
  <si>
    <t>Slovakia</t>
  </si>
  <si>
    <t>Slovenia</t>
  </si>
  <si>
    <t>Spain</t>
  </si>
  <si>
    <t>Sweden</t>
  </si>
  <si>
    <t>POLSKA</t>
  </si>
  <si>
    <t>do 1kg</t>
  </si>
  <si>
    <t>1-3kg</t>
  </si>
  <si>
    <t>3-10kg</t>
  </si>
  <si>
    <t>10-20kg</t>
  </si>
  <si>
    <t>20-31,5kg</t>
  </si>
  <si>
    <t>30-60kg</t>
  </si>
  <si>
    <t>60-90kg</t>
  </si>
  <si>
    <t>90-120kg</t>
  </si>
  <si>
    <t>120-150kg</t>
  </si>
  <si>
    <t>150-180kg</t>
  </si>
  <si>
    <t>180-210kg</t>
  </si>
  <si>
    <t>210-240kg</t>
  </si>
  <si>
    <t>240-270kg</t>
  </si>
  <si>
    <t>270-300kg</t>
  </si>
  <si>
    <t>300-330kg</t>
  </si>
  <si>
    <t>330-360kg</t>
  </si>
  <si>
    <t>360-390kg</t>
  </si>
  <si>
    <t>390-420kg</t>
  </si>
  <si>
    <t>420-450kg</t>
  </si>
  <si>
    <t>450-480kg</t>
  </si>
  <si>
    <t>480-510kg</t>
  </si>
  <si>
    <t>510-540kg</t>
  </si>
  <si>
    <t>540-570kg</t>
  </si>
  <si>
    <t>570-600kg</t>
  </si>
  <si>
    <t>600-630kg</t>
  </si>
  <si>
    <t>630-660kg</t>
  </si>
  <si>
    <t>660-690kg</t>
  </si>
  <si>
    <t>690-720kg</t>
  </si>
  <si>
    <t>720-750kg</t>
  </si>
  <si>
    <t>750-780kg</t>
  </si>
  <si>
    <t>780-810kg</t>
  </si>
  <si>
    <t>810-840kg</t>
  </si>
  <si>
    <t>840-870kg</t>
  </si>
  <si>
    <t>870-900kg</t>
  </si>
  <si>
    <t>900-930kg</t>
  </si>
  <si>
    <t>930-960kg</t>
  </si>
  <si>
    <t>960-990kg</t>
  </si>
  <si>
    <t>990-1020kg</t>
  </si>
  <si>
    <t>1020-1050kg</t>
  </si>
  <si>
    <t>1050-1080kg</t>
  </si>
  <si>
    <t>1080-1110kg</t>
  </si>
  <si>
    <t>1110-1140kg</t>
  </si>
  <si>
    <t>1140-1170kg</t>
  </si>
  <si>
    <t>1170-1200kg</t>
  </si>
  <si>
    <t>1200-1230kg</t>
  </si>
  <si>
    <t>1230-1260kg</t>
  </si>
  <si>
    <t>1260-1290kg</t>
  </si>
  <si>
    <t>1290-1320kg</t>
  </si>
  <si>
    <t>1320-1350kg</t>
  </si>
  <si>
    <t>1350-1380kg</t>
  </si>
  <si>
    <t>1380-1410kg</t>
  </si>
  <si>
    <t>1410-1440kg</t>
  </si>
  <si>
    <t>1440-1470kg</t>
  </si>
  <si>
    <t>1470-1500kg</t>
  </si>
  <si>
    <t>1500-1530kg</t>
  </si>
  <si>
    <t>1530-1560kg</t>
  </si>
  <si>
    <t>1560-1590kg</t>
  </si>
  <si>
    <t>1590-1620kg</t>
  </si>
  <si>
    <t>1620-1650kg</t>
  </si>
  <si>
    <t>1650-1680kg</t>
  </si>
  <si>
    <t>1680-1710kg</t>
  </si>
  <si>
    <t>1710-1740kg</t>
  </si>
  <si>
    <t>1740-1770kg</t>
  </si>
  <si>
    <t>1770-1800kg</t>
  </si>
  <si>
    <t>1800-1830kg</t>
  </si>
  <si>
    <t>1830-1860kg</t>
  </si>
  <si>
    <t>1860-1890kg</t>
  </si>
  <si>
    <t>1890-1920kg</t>
  </si>
  <si>
    <t>1920-1950kg</t>
  </si>
  <si>
    <t>1950-1980kg</t>
  </si>
  <si>
    <t>1980-2010kg</t>
  </si>
  <si>
    <t>2010-2040kg</t>
  </si>
  <si>
    <t>2040-2070kg</t>
  </si>
  <si>
    <t>2070-2100kg</t>
  </si>
  <si>
    <t>Poland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</si>
</sst>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zł&quot;"/>
    <numFmt numFmtId="165" formatCode="[$€]#,##0.00"/>
  </numFmts>
  <fonts count="15">
    <font>
      <sz val="10.0"/>
      <color rgb="FF000000"/>
      <name val="Arial"/>
      <scheme val="minor"/>
    </font>
    <font>
      <sz val="8.0"/>
      <color rgb="FFD9D9D9"/>
      <name val="Arial"/>
    </font>
    <font>
      <b/>
      <sz val="8.0"/>
      <color rgb="FFD9D9D9"/>
      <name val="Montserrat"/>
    </font>
    <font>
      <sz val="8.0"/>
      <color rgb="FFD9D9D9"/>
      <name val="Arial"/>
      <scheme val="minor"/>
    </font>
    <font>
      <color theme="1"/>
      <name val="Arial"/>
    </font>
    <font>
      <b/>
      <sz val="9.0"/>
      <color theme="1"/>
      <name val="Montserrat"/>
    </font>
    <font>
      <b/>
      <sz val="8.0"/>
      <color theme="1"/>
      <name val="Montserrat"/>
    </font>
    <font>
      <b/>
      <color theme="1"/>
      <name val="Montserrat"/>
    </font>
    <font>
      <b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Montserrat"/>
    </font>
    <font>
      <sz val="8.0"/>
      <color theme="1"/>
      <name val="Montserrat"/>
    </font>
    <font>
      <b/>
      <color theme="1"/>
      <name val="Calibri"/>
    </font>
    <font>
      <color theme="1"/>
      <name val="Calibri"/>
    </font>
    <font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CADFB6"/>
        <bgColor rgb="FFCADFB6"/>
      </patternFill>
    </fill>
    <fill>
      <patternFill patternType="solid">
        <fgColor rgb="FFB4A7D6"/>
        <bgColor rgb="FFB4A7D6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164" xfId="0" applyAlignment="1" applyFont="1" applyNumberFormat="1">
      <alignment horizontal="center" shrinkToFit="0" wrapText="1"/>
    </xf>
    <xf borderId="0" fillId="2" fontId="2" numFmtId="0" xfId="0" applyAlignment="1" applyFont="1">
      <alignment horizontal="center" shrinkToFit="0" wrapText="1"/>
    </xf>
    <xf borderId="0" fillId="2" fontId="1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0" fillId="2" fontId="3" numFmtId="0" xfId="0" applyFont="1"/>
    <xf borderId="1" fillId="3" fontId="4" numFmtId="0" xfId="0" applyAlignment="1" applyBorder="1" applyFill="1" applyFont="1">
      <alignment horizontal="center" vertical="center"/>
    </xf>
    <xf borderId="2" fillId="3" fontId="5" numFmtId="164" xfId="0" applyAlignment="1" applyBorder="1" applyFont="1" applyNumberFormat="1">
      <alignment horizontal="center" readingOrder="0" shrinkToFit="0" vertical="center" wrapText="1"/>
    </xf>
    <xf borderId="2" fillId="3" fontId="6" numFmtId="0" xfId="0" applyAlignment="1" applyBorder="1" applyFont="1">
      <alignment horizontal="center" readingOrder="0" shrinkToFit="0" vertical="center" wrapText="1"/>
    </xf>
    <xf borderId="2" fillId="3" fontId="7" numFmtId="0" xfId="0" applyAlignment="1" applyBorder="1" applyFont="1">
      <alignment horizontal="center" readingOrder="0" shrinkToFit="0" vertical="center" wrapText="1"/>
    </xf>
    <xf borderId="2" fillId="3" fontId="8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1" fillId="4" fontId="10" numFmtId="0" xfId="0" applyAlignment="1" applyBorder="1" applyFill="1" applyFont="1">
      <alignment horizontal="center" vertical="bottom"/>
    </xf>
    <xf borderId="3" fillId="4" fontId="11" numFmtId="3" xfId="0" applyAlignment="1" applyBorder="1" applyFont="1" applyNumberFormat="1">
      <alignment horizontal="center" vertical="bottom"/>
    </xf>
    <xf borderId="3" fillId="4" fontId="7" numFmtId="165" xfId="0" applyAlignment="1" applyBorder="1" applyFont="1" applyNumberFormat="1">
      <alignment horizontal="center"/>
    </xf>
    <xf borderId="2" fillId="0" fontId="4" numFmtId="0" xfId="0" applyAlignment="1" applyBorder="1" applyFont="1">
      <alignment readingOrder="0" vertical="bottom"/>
    </xf>
    <xf borderId="2" fillId="0" fontId="9" numFmtId="0" xfId="0" applyAlignment="1" applyBorder="1" applyFont="1">
      <alignment readingOrder="0"/>
    </xf>
    <xf borderId="2" fillId="0" fontId="9" numFmtId="0" xfId="0" applyBorder="1" applyFont="1"/>
    <xf borderId="2" fillId="0" fontId="9" numFmtId="0" xfId="0" applyAlignment="1" applyBorder="1" applyFont="1">
      <alignment horizontal="center" vertical="center"/>
    </xf>
    <xf borderId="0" fillId="0" fontId="9" numFmtId="165" xfId="0" applyAlignment="1" applyFont="1" applyNumberFormat="1">
      <alignment horizontal="center" vertical="center"/>
    </xf>
    <xf borderId="0" fillId="0" fontId="9" numFmtId="165" xfId="0" applyFont="1" applyNumberFormat="1"/>
    <xf borderId="2" fillId="0" fontId="4" numFmtId="0" xfId="0" applyAlignment="1" applyBorder="1" applyFont="1">
      <alignment vertical="bottom"/>
    </xf>
    <xf borderId="3" fillId="4" fontId="11" numFmtId="0" xfId="0" applyAlignment="1" applyBorder="1" applyFont="1">
      <alignment horizontal="center" vertical="bottom"/>
    </xf>
    <xf borderId="1" fillId="4" fontId="7" numFmtId="0" xfId="0" applyAlignment="1" applyBorder="1" applyFont="1">
      <alignment horizontal="center"/>
    </xf>
    <xf borderId="3" fillId="4" fontId="6" numFmtId="0" xfId="0" applyAlignment="1" applyBorder="1" applyFont="1">
      <alignment horizontal="center" readingOrder="0"/>
    </xf>
    <xf borderId="4" fillId="5" fontId="12" numFmtId="0" xfId="0" applyAlignment="1" applyBorder="1" applyFill="1" applyFont="1">
      <alignment horizontal="center" vertical="bottom"/>
    </xf>
    <xf borderId="2" fillId="5" fontId="12" numFmtId="0" xfId="0" applyAlignment="1" applyBorder="1" applyFont="1">
      <alignment horizontal="center" vertical="bottom"/>
    </xf>
    <xf borderId="1" fillId="6" fontId="12" numFmtId="0" xfId="0" applyAlignment="1" applyBorder="1" applyFill="1" applyFont="1">
      <alignment horizontal="center" vertical="bottom"/>
    </xf>
    <xf borderId="3" fillId="0" fontId="13" numFmtId="164" xfId="0" applyAlignment="1" applyBorder="1" applyFont="1" applyNumberFormat="1">
      <alignment horizontal="center" vertical="bottom"/>
    </xf>
    <xf borderId="3" fillId="0" fontId="13" numFmtId="164" xfId="0" applyAlignment="1" applyBorder="1" applyFont="1" applyNumberFormat="1">
      <alignment horizontal="center" readingOrder="0" vertical="bottom"/>
    </xf>
    <xf borderId="1" fillId="0" fontId="13" numFmtId="164" xfId="0" applyAlignment="1" applyBorder="1" applyFont="1" applyNumberFormat="1">
      <alignment horizontal="center" vertical="bottom"/>
    </xf>
    <xf borderId="2" fillId="0" fontId="13" numFmtId="164" xfId="0" applyAlignment="1" applyBorder="1" applyFont="1" applyNumberFormat="1">
      <alignment horizontal="center" vertical="bottom"/>
    </xf>
    <xf borderId="4" fillId="0" fontId="13" numFmtId="164" xfId="0" applyAlignment="1" applyBorder="1" applyFont="1" applyNumberFormat="1">
      <alignment horizontal="center" vertical="bottom"/>
    </xf>
    <xf borderId="2" fillId="0" fontId="14" numFmtId="164" xfId="0" applyAlignment="1" applyBorder="1" applyFont="1" applyNumberFormat="1">
      <alignment horizontal="center" readingOrder="0" shrinkToFit="0" wrapText="0"/>
    </xf>
    <xf borderId="0" fillId="7" fontId="9" numFmtId="0" xfId="0" applyFill="1" applyFont="1"/>
    <xf borderId="0" fillId="7" fontId="9" numFmtId="165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38"/>
    <col customWidth="1" min="2" max="2" width="10.25"/>
    <col customWidth="1" min="3" max="3" width="20.13"/>
    <col customWidth="1" min="4" max="15" width="13.5"/>
  </cols>
  <sheetData>
    <row r="1">
      <c r="A1" s="1" t="s">
        <v>0</v>
      </c>
      <c r="B1" s="2"/>
      <c r="C1" s="3"/>
      <c r="D1" s="4">
        <v>0.26</v>
      </c>
      <c r="E1" s="5">
        <v>0.22</v>
      </c>
      <c r="F1" s="5">
        <v>0.39</v>
      </c>
      <c r="G1" s="5">
        <v>0.32</v>
      </c>
      <c r="H1" s="5">
        <v>0.27</v>
      </c>
      <c r="I1" s="5">
        <v>0.42</v>
      </c>
      <c r="J1" s="5">
        <v>0.26</v>
      </c>
      <c r="K1" s="5">
        <v>0.2</v>
      </c>
      <c r="L1" s="5">
        <v>0.2</v>
      </c>
      <c r="M1" s="5">
        <v>0.4</v>
      </c>
      <c r="N1" s="5">
        <v>0.5</v>
      </c>
      <c r="O1" s="5">
        <v>0.64</v>
      </c>
      <c r="P1" s="6"/>
    </row>
    <row r="2">
      <c r="A2" s="7"/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1" t="s">
        <v>15</v>
      </c>
      <c r="Q2" s="12"/>
      <c r="R2" s="12"/>
      <c r="S2" s="12"/>
      <c r="T2" s="12"/>
      <c r="U2" s="12"/>
      <c r="V2" s="12"/>
      <c r="W2" s="12"/>
      <c r="X2" s="12"/>
    </row>
    <row r="3">
      <c r="A3" s="13" t="s">
        <v>16</v>
      </c>
      <c r="B3" s="14">
        <v>3.0</v>
      </c>
      <c r="C3" s="15">
        <f>IF(P3&lt;1-0.3,Price!B2,IF(P3&lt;3-0.3,Price!C2,IF(P3&lt;10-0.3,Price!D2,IF(P3&lt;20-0.3,Price!E2,IF(P3&lt;31-0.3,Price!F2,IF(P3&lt;61-0.3,Price!G2,IF(P3&lt;92-0.3,Price!H2,"Indywidualna wycena")))))))/4.35</f>
        <v>6.629885057</v>
      </c>
      <c r="D3" s="16"/>
      <c r="E3" s="17"/>
      <c r="F3" s="18"/>
      <c r="G3" s="17"/>
      <c r="H3" s="18"/>
      <c r="I3" s="18"/>
      <c r="J3" s="18"/>
      <c r="K3" s="17"/>
      <c r="L3" s="18"/>
      <c r="M3" s="18"/>
      <c r="N3" s="18"/>
      <c r="O3" s="17"/>
      <c r="P3" s="19">
        <f t="shared" ref="P3:P26" si="1">(D3*$D$1)+(E3*E$1)+(F3*F$1)+(G3*G$1)+(H3*H$1)+(I3*I$1)+(J3*J$1)+(K3*K$1)+(L3*L$1)+(M3*M$1)+(N3*N$1)+(O3*O$1)</f>
        <v>0</v>
      </c>
      <c r="Q3" s="20"/>
      <c r="R3" s="21"/>
    </row>
    <row r="4">
      <c r="A4" s="13" t="s">
        <v>17</v>
      </c>
      <c r="B4" s="14">
        <v>2.0</v>
      </c>
      <c r="C4" s="15">
        <f>IF(P4&lt;1-0.3,Price!B3,IF(P4&lt;3-0.3,Price!C3,IF(P4&lt;10-0.3,Price!D3,IF(P4&lt;20-0.3,Price!E3,IF(P4&lt;31-0.3,Price!F3,IF(P4&lt;61-0.3,Price!G3,IF(P4&lt;92-0.3,Price!H3,"Indywidualna wycena")))))))/4.35</f>
        <v>7.363218391</v>
      </c>
      <c r="D4" s="16"/>
      <c r="E4" s="18"/>
      <c r="F4" s="18"/>
      <c r="G4" s="18"/>
      <c r="H4" s="18"/>
      <c r="I4" s="18"/>
      <c r="J4" s="18"/>
      <c r="K4" s="18"/>
      <c r="L4" s="18"/>
      <c r="M4" s="18"/>
      <c r="N4" s="17"/>
      <c r="O4" s="17"/>
      <c r="P4" s="19">
        <f t="shared" si="1"/>
        <v>0</v>
      </c>
      <c r="Q4" s="20"/>
      <c r="R4" s="21"/>
    </row>
    <row r="5">
      <c r="A5" s="13" t="s">
        <v>18</v>
      </c>
      <c r="B5" s="14">
        <v>4.0</v>
      </c>
      <c r="C5" s="15">
        <f>IF(P5&lt;1-0.3,Price!B4,IF(P5&lt;3-0.3,Price!C4,IF(P5&lt;10-0.3,Price!D4,IF(P5&lt;20-0.3,Price!E4,IF(P5&lt;31-0.3,Price!F4,IF(P5&lt;61-0.3,Price!G4,IF(P5&lt;92-0.3,Price!H4,"Indywidualna wycena")))))))/4.35</f>
        <v>14.11264368</v>
      </c>
      <c r="D5" s="16"/>
      <c r="E5" s="18"/>
      <c r="F5" s="18"/>
      <c r="G5" s="18"/>
      <c r="H5" s="18"/>
      <c r="I5" s="18"/>
      <c r="J5" s="18"/>
      <c r="K5" s="18"/>
      <c r="L5" s="18"/>
      <c r="M5" s="17"/>
      <c r="N5" s="18"/>
      <c r="O5" s="18"/>
      <c r="P5" s="19">
        <f t="shared" si="1"/>
        <v>0</v>
      </c>
      <c r="Q5" s="20"/>
      <c r="R5" s="21"/>
    </row>
    <row r="6">
      <c r="A6" s="13" t="s">
        <v>19</v>
      </c>
      <c r="B6" s="14">
        <v>4.0</v>
      </c>
      <c r="C6" s="15">
        <f>IF(P6&lt;1-0.3,Price!B5,IF(P6&lt;3-0.3,Price!C5,IF(P6&lt;10-0.3,Price!D5,IF(P6&lt;20-0.3,Price!E5,IF(P6&lt;31-0.3,Price!F5,IF(P6&lt;61-0.3,Price!G5,IF(P6&lt;92-0.3,Price!H5,"Indywidualna wycena")))))))/4.35</f>
        <v>9.114942529</v>
      </c>
      <c r="D6" s="16"/>
      <c r="E6" s="17"/>
      <c r="F6" s="18"/>
      <c r="G6" s="18"/>
      <c r="H6" s="18"/>
      <c r="I6" s="18"/>
      <c r="J6" s="18"/>
      <c r="K6" s="18"/>
      <c r="L6" s="17"/>
      <c r="M6" s="18"/>
      <c r="N6" s="18"/>
      <c r="O6" s="18"/>
      <c r="P6" s="19">
        <f t="shared" si="1"/>
        <v>0</v>
      </c>
      <c r="Q6" s="20"/>
      <c r="R6" s="21"/>
    </row>
    <row r="7">
      <c r="A7" s="13" t="s">
        <v>20</v>
      </c>
      <c r="B7" s="14">
        <v>2.0</v>
      </c>
      <c r="C7" s="15">
        <f>IF(P7&lt;1-0.3,Price!B6,IF(P7&lt;3-0.3,Price!C6,IF(P7&lt;10-0.3,Price!D6,IF(P7&lt;20-0.3,Price!E6,IF(P7&lt;31-0.3,Price!F6,IF(P7&lt;61-0.3,Price!G6,IF(P7&lt;92-0.3,Price!H6,"Indywidualna wycena")))))))/4.35</f>
        <v>3.763218391</v>
      </c>
      <c r="D7" s="16"/>
      <c r="E7" s="18"/>
      <c r="F7" s="18"/>
      <c r="G7" s="18"/>
      <c r="H7" s="17"/>
      <c r="I7" s="18"/>
      <c r="J7" s="18"/>
      <c r="K7" s="17"/>
      <c r="L7" s="18"/>
      <c r="M7" s="17"/>
      <c r="N7" s="18"/>
      <c r="O7" s="18"/>
      <c r="P7" s="19">
        <f t="shared" si="1"/>
        <v>0</v>
      </c>
      <c r="Q7" s="20"/>
      <c r="R7" s="21"/>
    </row>
    <row r="8">
      <c r="A8" s="13" t="s">
        <v>21</v>
      </c>
      <c r="B8" s="14">
        <v>3.0</v>
      </c>
      <c r="C8" s="15">
        <f>IF(P8&lt;1-0.3,Price!B7,IF(P8&lt;3-0.3,Price!C7,IF(P8&lt;10-0.3,Price!D7,IF(P8&lt;20-0.3,Price!E7,IF(P8&lt;31-0.3,Price!F7,IF(P8&lt;61-0.3,Price!G7,IF(P8&lt;92-0.3,Price!H7,"Indywidualna wycena")))))))/4.35</f>
        <v>10.36321839</v>
      </c>
      <c r="D8" s="16"/>
      <c r="E8" s="18"/>
      <c r="F8" s="18"/>
      <c r="G8" s="18"/>
      <c r="H8" s="18"/>
      <c r="I8" s="18"/>
      <c r="J8" s="17"/>
      <c r="K8" s="18"/>
      <c r="L8" s="18"/>
      <c r="M8" s="18"/>
      <c r="N8" s="18"/>
      <c r="O8" s="18"/>
      <c r="P8" s="19">
        <f t="shared" si="1"/>
        <v>0</v>
      </c>
      <c r="Q8" s="20"/>
      <c r="R8" s="21"/>
    </row>
    <row r="9">
      <c r="A9" s="13" t="s">
        <v>22</v>
      </c>
      <c r="B9" s="14">
        <v>2.0</v>
      </c>
      <c r="C9" s="15">
        <f>IF(P9&lt;1-0.3,Price!B8,IF(P9&lt;3-0.3,Price!C8,IF(P9&lt;10-0.3,Price!D8,IF(P9&lt;20-0.3,Price!E8,IF(P9&lt;31-0.3,Price!F8,IF(P9&lt;61-0.3,Price!G8,IF(P9&lt;92-0.3,Price!H8,"Indywidualna wycena")))))))/4.35</f>
        <v>6.655172414</v>
      </c>
      <c r="D9" s="16"/>
      <c r="E9" s="18"/>
      <c r="F9" s="18"/>
      <c r="G9" s="18"/>
      <c r="H9" s="18"/>
      <c r="I9" s="17"/>
      <c r="J9" s="18"/>
      <c r="K9" s="18"/>
      <c r="L9" s="18"/>
      <c r="M9" s="18"/>
      <c r="N9" s="18"/>
      <c r="O9" s="18"/>
      <c r="P9" s="19">
        <f t="shared" si="1"/>
        <v>0</v>
      </c>
      <c r="Q9" s="20"/>
      <c r="R9" s="21"/>
    </row>
    <row r="10">
      <c r="A10" s="13" t="s">
        <v>23</v>
      </c>
      <c r="B10" s="14">
        <v>4.0</v>
      </c>
      <c r="C10" s="15">
        <f>IF(P10&lt;1-0.3,Price!B9,IF(P10&lt;3-0.3,Price!C9,IF(P10&lt;10-0.3,Price!D9,IF(P10&lt;20-0.3,Price!E9,IF(P10&lt;31-0.3,Price!F9,IF(P10&lt;61-0.3,Price!G9,IF(P10&lt;92-0.3,Price!H9,"Indywidualna wycena")))))))/4.35</f>
        <v>15.53793103</v>
      </c>
      <c r="D10" s="22"/>
      <c r="E10" s="18"/>
      <c r="F10" s="18"/>
      <c r="G10" s="18"/>
      <c r="H10" s="17"/>
      <c r="I10" s="17"/>
      <c r="J10" s="18"/>
      <c r="K10" s="18"/>
      <c r="L10" s="18"/>
      <c r="M10" s="18"/>
      <c r="N10" s="18"/>
      <c r="O10" s="18"/>
      <c r="P10" s="19">
        <f t="shared" si="1"/>
        <v>0</v>
      </c>
      <c r="Q10" s="20"/>
      <c r="R10" s="21"/>
    </row>
    <row r="11">
      <c r="A11" s="13" t="s">
        <v>24</v>
      </c>
      <c r="B11" s="14">
        <v>3.0</v>
      </c>
      <c r="C11" s="15">
        <f>IF(P11&lt;1-0.3,Price!B10,IF(P11&lt;3-0.3,Price!C10,IF(P11&lt;10-0.3,Price!D10,IF(P11&lt;20-0.3,Price!E10,IF(P11&lt;31-0.3,Price!F10,IF(P11&lt;61-0.3,Price!G10,IF(P11&lt;92-0.3,Price!H10,"Indywidualna wycena")))))))/4.35</f>
        <v>11.26206897</v>
      </c>
      <c r="D11" s="22"/>
      <c r="E11" s="18"/>
      <c r="F11" s="18"/>
      <c r="G11" s="17"/>
      <c r="H11" s="18"/>
      <c r="I11" s="18"/>
      <c r="J11" s="18"/>
      <c r="K11" s="18"/>
      <c r="L11" s="18"/>
      <c r="M11" s="17"/>
      <c r="N11" s="18"/>
      <c r="O11" s="18"/>
      <c r="P11" s="19">
        <f t="shared" si="1"/>
        <v>0</v>
      </c>
      <c r="Q11" s="20"/>
      <c r="R11" s="21"/>
    </row>
    <row r="12">
      <c r="A12" s="13" t="s">
        <v>25</v>
      </c>
      <c r="B12" s="23">
        <v>2.0</v>
      </c>
      <c r="C12" s="15">
        <f>IF(P12&lt;1-0.3,Price!B11,IF(P12&lt;3-0.3,Price!C11,IF(P12&lt;10-0.3,Price!D11,IF(P12&lt;20-0.3,Price!E11,IF(P12&lt;31-0.3,Price!F11,IF(P12&lt;61-0.3,Price!G11,IF(P12&lt;92-0.3,Price!H11,"Indywidualna wycena")))))))/4.35</f>
        <v>5.747126437</v>
      </c>
      <c r="D12" s="22"/>
      <c r="E12" s="18"/>
      <c r="F12" s="17"/>
      <c r="G12" s="17"/>
      <c r="H12" s="17"/>
      <c r="I12" s="18"/>
      <c r="J12" s="18"/>
      <c r="K12" s="17"/>
      <c r="L12" s="18"/>
      <c r="M12" s="18"/>
      <c r="N12" s="18"/>
      <c r="O12" s="18"/>
      <c r="P12" s="19">
        <f t="shared" si="1"/>
        <v>0</v>
      </c>
      <c r="Q12" s="20"/>
      <c r="R12" s="21"/>
    </row>
    <row r="13">
      <c r="A13" s="13" t="s">
        <v>26</v>
      </c>
      <c r="B13" s="23">
        <v>5.0</v>
      </c>
      <c r="C13" s="15">
        <f>IF(P13&lt;1-0.3,Price!B12,IF(P13&lt;3-0.3,Price!C12,IF(P13&lt;10-0.3,Price!D12,IF(P13&lt;20-0.3,Price!E12,IF(P13&lt;31-0.3,Price!F12,IF(P13&lt;61-0.3,Price!G12,IF(P13&lt;92-0.3,Price!H12,"Indywidualna wycena")))))))/4.35</f>
        <v>15.03678161</v>
      </c>
      <c r="D13" s="22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f t="shared" si="1"/>
        <v>0</v>
      </c>
      <c r="Q13" s="20"/>
      <c r="R13" s="21"/>
    </row>
    <row r="14">
      <c r="A14" s="13" t="s">
        <v>27</v>
      </c>
      <c r="B14" s="23">
        <v>2.0</v>
      </c>
      <c r="C14" s="15">
        <f>IF(P14&lt;1-0.3,Price!B13,IF(P14&lt;3-0.3,Price!C13,IF(P14&lt;10-0.3,Price!D13,IF(P14&lt;20-0.3,Price!E13,IF(P14&lt;31-0.3,Price!F13,IF(P14&lt;61-0.3,Price!G13,IF(P14&lt;92-0.3,Price!H13,"Indywidualna wycena")))))))/4.35</f>
        <v>3.395402299</v>
      </c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>
        <f t="shared" si="1"/>
        <v>0</v>
      </c>
      <c r="Q14" s="20"/>
      <c r="R14" s="21"/>
    </row>
    <row r="15">
      <c r="A15" s="13" t="s">
        <v>28</v>
      </c>
      <c r="B15" s="23">
        <v>4.0</v>
      </c>
      <c r="C15" s="15">
        <f>IF(P15&lt;1-0.3,Price!B14,IF(P15&lt;3-0.3,Price!C14,IF(P15&lt;10-0.3,Price!D14,IF(P15&lt;20-0.3,Price!E14,IF(P15&lt;31-0.3,Price!F14,IF(P15&lt;61-0.3,Price!G14,IF(P15&lt;92-0.3,Price!H14,"Indywidualna wycena")))))))/4.35</f>
        <v>18.29425287</v>
      </c>
      <c r="D15" s="22"/>
      <c r="E15" s="18"/>
      <c r="F15" s="18"/>
      <c r="G15" s="18"/>
      <c r="H15" s="18"/>
      <c r="I15" s="18"/>
      <c r="J15" s="18"/>
      <c r="K15" s="18"/>
      <c r="L15" s="17"/>
      <c r="M15" s="18"/>
      <c r="N15" s="18"/>
      <c r="O15" s="18"/>
      <c r="P15" s="19">
        <f t="shared" si="1"/>
        <v>0</v>
      </c>
      <c r="Q15" s="20"/>
      <c r="R15" s="21"/>
    </row>
    <row r="16">
      <c r="A16" s="13" t="s">
        <v>29</v>
      </c>
      <c r="B16" s="23">
        <v>4.0</v>
      </c>
      <c r="C16" s="15">
        <f>IF(P16&lt;1-0.3,Price!B15,IF(P16&lt;3-0.3,Price!C15,IF(P16&lt;10-0.3,Price!D15,IF(P16&lt;20-0.3,Price!E15,IF(P16&lt;31-0.3,Price!F15,IF(P16&lt;61-0.3,Price!G15,IF(P16&lt;92-0.3,Price!H15,"Indywidualna wycena")))))))/4.35</f>
        <v>11.30114943</v>
      </c>
      <c r="D16" s="2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>
        <f t="shared" si="1"/>
        <v>0</v>
      </c>
      <c r="Q16" s="20"/>
      <c r="R16" s="21"/>
    </row>
    <row r="17">
      <c r="A17" s="13" t="s">
        <v>30</v>
      </c>
      <c r="B17" s="23">
        <v>2.0</v>
      </c>
      <c r="C17" s="15">
        <f>IF(P17&lt;1-0.3,Price!B16,IF(P17&lt;3-0.3,Price!C16,IF(P17&lt;10-0.3,Price!D16,IF(P17&lt;20-0.3,Price!E16,IF(P17&lt;31-0.3,Price!F16,IF(P17&lt;61-0.3,Price!G16,IF(P17&lt;92-0.3,Price!H16,"Indywidualna wycena")))))))/4.35</f>
        <v>5.135632184</v>
      </c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>
        <f t="shared" si="1"/>
        <v>0</v>
      </c>
      <c r="Q17" s="20"/>
      <c r="R17" s="21"/>
    </row>
    <row r="18">
      <c r="A18" s="13" t="s">
        <v>31</v>
      </c>
      <c r="B18" s="23">
        <v>2.0</v>
      </c>
      <c r="C18" s="15">
        <f>IF(P18&lt;1-0.3,Price!B17,IF(P18&lt;3-0.3,Price!C17,IF(P18&lt;10-0.3,Price!D17,IF(P18&lt;20-0.3,Price!E17,IF(P18&lt;31-0.3,Price!F17,IF(P18&lt;61-0.3,Price!G17,IF(P18&lt;92-0.3,Price!H17,"Indywidualna wycena")))))))/4.35</f>
        <v>4.588505747</v>
      </c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>
        <f t="shared" si="1"/>
        <v>0</v>
      </c>
      <c r="Q18" s="20"/>
      <c r="R18" s="21"/>
    </row>
    <row r="19">
      <c r="A19" s="13" t="s">
        <v>32</v>
      </c>
      <c r="B19" s="23">
        <v>2.0</v>
      </c>
      <c r="C19" s="15">
        <f>IF(P19&lt;1-0.3,Price!B18,IF(P19&lt;3-0.3,Price!C18,IF(P19&lt;10-0.3,Price!D18,IF(P19&lt;20-0.3,Price!E18,IF(P19&lt;31-0.3,Price!F18,IF(P19&lt;61-0.3,Price!G18,IF(P19&lt;92-0.3,Price!H18,"Indywidualna wycena")))))))/4.35</f>
        <v>6.873563218</v>
      </c>
      <c r="D19" s="2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 t="shared" si="1"/>
        <v>0</v>
      </c>
      <c r="Q19" s="20"/>
      <c r="R19" s="21"/>
    </row>
    <row r="20">
      <c r="A20" s="13" t="s">
        <v>33</v>
      </c>
      <c r="B20" s="23">
        <v>4.0</v>
      </c>
      <c r="C20" s="15">
        <f>IF(P20&lt;1-0.3,Price!B19,IF(P20&lt;3-0.3,Price!C19,IF(P20&lt;10-0.3,Price!D19,IF(P20&lt;20-0.3,Price!E19,IF(P20&lt;31-0.3,Price!F19,IF(P20&lt;61-0.3,Price!G19,IF(P20&lt;92-0.3,Price!H19,"Indywidualna wycena")))))))/4.35</f>
        <v>16.95172414</v>
      </c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>
        <f t="shared" si="1"/>
        <v>0</v>
      </c>
      <c r="Q20" s="20"/>
      <c r="R20" s="21"/>
    </row>
    <row r="21">
      <c r="A21" s="13" t="s">
        <v>34</v>
      </c>
      <c r="B21" s="23">
        <v>3.0</v>
      </c>
      <c r="C21" s="15">
        <f>IF(P21&lt;1-0.3,Price!B20,IF(P21&lt;3-0.3,Price!C20,IF(P21&lt;10-0.3,Price!D20,IF(P21&lt;20-0.3,Price!E20,IF(P21&lt;31-0.3,Price!F20,IF(P21&lt;61-0.3,Price!G20,IF(P21&lt;92-0.3,Price!H20,"Indywidualna wycena")))))))/4.35</f>
        <v>11.02988506</v>
      </c>
      <c r="D21" s="2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>
        <f t="shared" si="1"/>
        <v>0</v>
      </c>
      <c r="Q21" s="20"/>
      <c r="R21" s="21"/>
    </row>
    <row r="22">
      <c r="A22" s="13" t="s">
        <v>35</v>
      </c>
      <c r="B22" s="23">
        <v>2.0</v>
      </c>
      <c r="C22" s="15">
        <f>IF(P22&lt;1-0.3,Price!B21,IF(P22&lt;3-0.3,Price!C21,IF(P22&lt;10-0.3,Price!D21,IF(P22&lt;20-0.3,Price!E21,IF(P22&lt;31-0.3,Price!F21,IF(P22&lt;61-0.3,Price!G21,IF(P22&lt;92-0.3,Price!H21,"Indywidualna wycena")))))))/4.35</f>
        <v>3.72183908</v>
      </c>
      <c r="D22" s="22"/>
      <c r="E22" s="18"/>
      <c r="F22" s="18"/>
      <c r="G22" s="18"/>
      <c r="H22" s="18"/>
      <c r="I22" s="18"/>
      <c r="J22" s="18"/>
      <c r="K22" s="18"/>
      <c r="L22" s="18"/>
      <c r="M22" s="17"/>
      <c r="N22" s="18"/>
      <c r="O22" s="18"/>
      <c r="P22" s="19">
        <f t="shared" si="1"/>
        <v>0</v>
      </c>
      <c r="Q22" s="20"/>
      <c r="R22" s="21"/>
    </row>
    <row r="23">
      <c r="A23" s="13" t="s">
        <v>36</v>
      </c>
      <c r="B23" s="23">
        <v>4.0</v>
      </c>
      <c r="C23" s="15">
        <f>IF(P23&lt;1-0.3,Price!B22,IF(P23&lt;3-0.3,Price!C22,IF(P23&lt;10-0.3,Price!D22,IF(P23&lt;20-0.3,Price!E22,IF(P23&lt;31-0.3,Price!F22,IF(P23&lt;61-0.3,Price!G22,IF(P23&lt;92-0.3,Price!H22,"Indywidualna wycena")))))))/4.35</f>
        <v>6.48045977</v>
      </c>
      <c r="D23" s="2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>
        <f t="shared" si="1"/>
        <v>0</v>
      </c>
      <c r="Q23" s="20"/>
      <c r="R23" s="21"/>
    </row>
    <row r="24">
      <c r="A24" s="13" t="s">
        <v>37</v>
      </c>
      <c r="B24" s="23">
        <v>4.0</v>
      </c>
      <c r="C24" s="15">
        <f>IF(P24&lt;1-0.3,Price!B23,IF(P24&lt;3-0.3,Price!C23,IF(P24&lt;10-0.3,Price!D23,IF(P24&lt;20-0.3,Price!E23,IF(P24&lt;31-0.3,Price!F23,IF(P24&lt;61-0.3,Price!G23,IF(P24&lt;92-0.3,Price!H23,"Indywidualna wycena")))))))/4.35</f>
        <v>12.31954023</v>
      </c>
      <c r="D24" s="2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>
        <f t="shared" si="1"/>
        <v>0</v>
      </c>
      <c r="Q24" s="20"/>
      <c r="R24" s="21"/>
    </row>
    <row r="25">
      <c r="A25" s="13" t="s">
        <v>38</v>
      </c>
      <c r="B25" s="23">
        <v>3.0</v>
      </c>
      <c r="C25" s="15">
        <f>IF(P25&lt;1-0.3,Price!B24,IF(P25&lt;3-0.3,Price!C24,IF(P25&lt;10-0.3,Price!D24,IF(P25&lt;20-0.3,Price!E24,IF(P25&lt;31-0.3,Price!F24,IF(P25&lt;61-0.3,Price!G24,IF(P25&lt;92-0.3,Price!H24,"Indywidualna wycena")))))))/4.35</f>
        <v>9.535632184</v>
      </c>
      <c r="D25" s="2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>
        <f t="shared" si="1"/>
        <v>0</v>
      </c>
      <c r="Q25" s="20"/>
      <c r="R25" s="21"/>
    </row>
    <row r="26">
      <c r="A26" s="24" t="s">
        <v>39</v>
      </c>
      <c r="B26" s="25">
        <v>1.0</v>
      </c>
      <c r="C26" s="15">
        <f>IF(P26&lt;1-0.3,Price!B25,IF(P26&lt;3-0.3,Price!C25,IF(P26&lt;10-0.3,Price!D25,IF(P26&lt;20-0.3,Price!E25,IF(P26&lt;31-0.3,Price!F25,IF(P26&lt;61-0.3,Price!G25,IF(P26&lt;92-0.3,Price!H25,"Indywidualna wycena")))))))/4.35</f>
        <v>2.986206897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>
        <f t="shared" si="1"/>
        <v>0</v>
      </c>
      <c r="Q26" s="20"/>
      <c r="R26" s="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2"/>
      <c r="B1" s="26" t="s">
        <v>40</v>
      </c>
      <c r="C1" s="26" t="s">
        <v>41</v>
      </c>
      <c r="D1" s="26" t="s">
        <v>42</v>
      </c>
      <c r="E1" s="26" t="s">
        <v>43</v>
      </c>
      <c r="F1" s="26" t="s">
        <v>44</v>
      </c>
      <c r="G1" s="27" t="s">
        <v>45</v>
      </c>
      <c r="H1" s="26" t="s">
        <v>46</v>
      </c>
      <c r="I1" s="26" t="s">
        <v>47</v>
      </c>
      <c r="J1" s="26" t="s">
        <v>48</v>
      </c>
      <c r="K1" s="26" t="s">
        <v>49</v>
      </c>
      <c r="L1" s="26" t="s">
        <v>50</v>
      </c>
      <c r="M1" s="26" t="s">
        <v>51</v>
      </c>
      <c r="N1" s="26" t="s">
        <v>52</v>
      </c>
      <c r="O1" s="26" t="s">
        <v>53</v>
      </c>
      <c r="P1" s="26" t="s">
        <v>54</v>
      </c>
      <c r="Q1" s="26" t="s">
        <v>55</v>
      </c>
      <c r="R1" s="26" t="s">
        <v>56</v>
      </c>
      <c r="S1" s="26" t="s">
        <v>57</v>
      </c>
      <c r="T1" s="26" t="s">
        <v>58</v>
      </c>
      <c r="U1" s="26" t="s">
        <v>59</v>
      </c>
      <c r="V1" s="26" t="s">
        <v>60</v>
      </c>
      <c r="W1" s="26" t="s">
        <v>61</v>
      </c>
      <c r="X1" s="26" t="s">
        <v>62</v>
      </c>
      <c r="Y1" s="26" t="s">
        <v>63</v>
      </c>
      <c r="Z1" s="26" t="s">
        <v>64</v>
      </c>
      <c r="AA1" s="26" t="s">
        <v>65</v>
      </c>
      <c r="AB1" s="26" t="s">
        <v>66</v>
      </c>
      <c r="AC1" s="26" t="s">
        <v>67</v>
      </c>
      <c r="AD1" s="26" t="s">
        <v>68</v>
      </c>
      <c r="AE1" s="26" t="s">
        <v>69</v>
      </c>
      <c r="AF1" s="26" t="s">
        <v>70</v>
      </c>
      <c r="AG1" s="26" t="s">
        <v>71</v>
      </c>
      <c r="AH1" s="26" t="s">
        <v>72</v>
      </c>
      <c r="AI1" s="26" t="s">
        <v>73</v>
      </c>
      <c r="AJ1" s="26" t="s">
        <v>74</v>
      </c>
      <c r="AK1" s="26" t="s">
        <v>75</v>
      </c>
      <c r="AL1" s="26" t="s">
        <v>76</v>
      </c>
      <c r="AM1" s="26" t="s">
        <v>77</v>
      </c>
      <c r="AN1" s="26" t="s">
        <v>78</v>
      </c>
      <c r="AO1" s="26" t="s">
        <v>79</v>
      </c>
      <c r="AP1" s="26" t="s">
        <v>80</v>
      </c>
      <c r="AQ1" s="26" t="s">
        <v>81</v>
      </c>
      <c r="AR1" s="26" t="s">
        <v>82</v>
      </c>
      <c r="AS1" s="26" t="s">
        <v>83</v>
      </c>
      <c r="AT1" s="26" t="s">
        <v>84</v>
      </c>
      <c r="AU1" s="26" t="s">
        <v>85</v>
      </c>
      <c r="AV1" s="26" t="s">
        <v>86</v>
      </c>
      <c r="AW1" s="26" t="s">
        <v>87</v>
      </c>
      <c r="AX1" s="26" t="s">
        <v>88</v>
      </c>
      <c r="AY1" s="26" t="s">
        <v>89</v>
      </c>
      <c r="AZ1" s="26" t="s">
        <v>90</v>
      </c>
      <c r="BA1" s="26" t="s">
        <v>91</v>
      </c>
      <c r="BB1" s="26" t="s">
        <v>92</v>
      </c>
      <c r="BC1" s="26" t="s">
        <v>93</v>
      </c>
      <c r="BD1" s="26" t="s">
        <v>94</v>
      </c>
      <c r="BE1" s="26" t="s">
        <v>95</v>
      </c>
      <c r="BF1" s="26" t="s">
        <v>96</v>
      </c>
      <c r="BG1" s="26" t="s">
        <v>97</v>
      </c>
      <c r="BH1" s="26" t="s">
        <v>98</v>
      </c>
      <c r="BI1" s="26" t="s">
        <v>99</v>
      </c>
      <c r="BJ1" s="26" t="s">
        <v>100</v>
      </c>
      <c r="BK1" s="26" t="s">
        <v>101</v>
      </c>
      <c r="BL1" s="26" t="s">
        <v>102</v>
      </c>
      <c r="BM1" s="26" t="s">
        <v>103</v>
      </c>
      <c r="BN1" s="26" t="s">
        <v>104</v>
      </c>
      <c r="BO1" s="26" t="s">
        <v>105</v>
      </c>
      <c r="BP1" s="26" t="s">
        <v>106</v>
      </c>
      <c r="BQ1" s="26" t="s">
        <v>107</v>
      </c>
      <c r="BR1" s="26" t="s">
        <v>108</v>
      </c>
      <c r="BS1" s="26" t="s">
        <v>109</v>
      </c>
      <c r="BT1" s="26" t="s">
        <v>110</v>
      </c>
      <c r="BU1" s="26" t="s">
        <v>111</v>
      </c>
      <c r="BV1" s="26" t="s">
        <v>112</v>
      </c>
      <c r="BW1" s="26" t="s">
        <v>113</v>
      </c>
    </row>
    <row r="2">
      <c r="A2" s="28" t="s">
        <v>16</v>
      </c>
      <c r="B2" s="29">
        <v>28.84</v>
      </c>
      <c r="C2" s="30">
        <v>37.1</v>
      </c>
      <c r="D2" s="30">
        <v>63.87</v>
      </c>
      <c r="E2" s="30">
        <v>70.77</v>
      </c>
      <c r="F2" s="29">
        <v>76.04</v>
      </c>
      <c r="G2" s="31">
        <f t="shared" ref="G2:G25" si="1">$F2*2</f>
        <v>152.08</v>
      </c>
      <c r="H2" s="29">
        <f t="shared" ref="H2:H25" si="2">$F2*3</f>
        <v>228.12</v>
      </c>
      <c r="I2" s="29">
        <f t="shared" ref="I2:I25" si="3">$F2*4</f>
        <v>304.16</v>
      </c>
      <c r="J2" s="29">
        <f t="shared" ref="J2:J25" si="4">$F2*5</f>
        <v>380.2</v>
      </c>
      <c r="K2" s="29">
        <f t="shared" ref="K2:K25" si="5">$F2*6</f>
        <v>456.24</v>
      </c>
      <c r="L2" s="29">
        <f t="shared" ref="L2:L25" si="6">$F2*7</f>
        <v>532.28</v>
      </c>
      <c r="M2" s="29">
        <f t="shared" ref="M2:M25" si="7">$F2*8</f>
        <v>608.32</v>
      </c>
      <c r="N2" s="29">
        <f t="shared" ref="N2:N25" si="8">$F2*9</f>
        <v>684.36</v>
      </c>
      <c r="O2" s="29">
        <f t="shared" ref="O2:O25" si="9">$F2*10</f>
        <v>760.4</v>
      </c>
      <c r="P2" s="29">
        <f t="shared" ref="P2:P25" si="10">$F2*11</f>
        <v>836.44</v>
      </c>
      <c r="Q2" s="29">
        <f t="shared" ref="Q2:Q25" si="11">$F2*12</f>
        <v>912.48</v>
      </c>
      <c r="R2" s="29">
        <f t="shared" ref="R2:R25" si="12">$F2*13</f>
        <v>988.52</v>
      </c>
      <c r="S2" s="29">
        <f t="shared" ref="S2:S25" si="13">$F2*14</f>
        <v>1064.56</v>
      </c>
      <c r="T2" s="29">
        <f t="shared" ref="T2:T25" si="14">$F2*15</f>
        <v>1140.6</v>
      </c>
      <c r="U2" s="29">
        <f t="shared" ref="U2:U25" si="15">$F2*16</f>
        <v>1216.64</v>
      </c>
      <c r="V2" s="29">
        <f t="shared" ref="V2:V25" si="16">$F2*17</f>
        <v>1292.68</v>
      </c>
      <c r="W2" s="29">
        <f t="shared" ref="W2:W25" si="17">$F2*18</f>
        <v>1368.72</v>
      </c>
      <c r="X2" s="29">
        <f t="shared" ref="X2:X25" si="18">$F2*19</f>
        <v>1444.76</v>
      </c>
      <c r="Y2" s="29">
        <f t="shared" ref="Y2:Y25" si="19">$F2*20</f>
        <v>1520.8</v>
      </c>
      <c r="Z2" s="29">
        <f t="shared" ref="Z2:Z25" si="20">$F2*21</f>
        <v>1596.84</v>
      </c>
      <c r="AA2" s="29">
        <f t="shared" ref="AA2:AA25" si="21">$F2*22</f>
        <v>1672.88</v>
      </c>
      <c r="AB2" s="29">
        <f t="shared" ref="AB2:AB25" si="22">$F2*23</f>
        <v>1748.92</v>
      </c>
      <c r="AC2" s="29">
        <f t="shared" ref="AC2:AC25" si="23">$F2*24</f>
        <v>1824.96</v>
      </c>
      <c r="AD2" s="29">
        <f t="shared" ref="AD2:AD25" si="24">$F2*25</f>
        <v>1901</v>
      </c>
      <c r="AE2" s="29">
        <f t="shared" ref="AE2:AE25" si="25">$F2*26</f>
        <v>1977.04</v>
      </c>
      <c r="AF2" s="29">
        <f t="shared" ref="AF2:AF25" si="26">$F2*27</f>
        <v>2053.08</v>
      </c>
      <c r="AG2" s="29">
        <f t="shared" ref="AG2:AG25" si="27">$F2*28</f>
        <v>2129.12</v>
      </c>
      <c r="AH2" s="29">
        <f t="shared" ref="AH2:AH25" si="28">$F2*29</f>
        <v>2205.16</v>
      </c>
      <c r="AI2" s="29">
        <f t="shared" ref="AI2:AI25" si="29">$F2*30</f>
        <v>2281.2</v>
      </c>
      <c r="AJ2" s="29">
        <f t="shared" ref="AJ2:AJ25" si="30">$F2*31</f>
        <v>2357.24</v>
      </c>
      <c r="AK2" s="29">
        <f t="shared" ref="AK2:AK25" si="31">$F2*32</f>
        <v>2433.28</v>
      </c>
      <c r="AL2" s="29">
        <f t="shared" ref="AL2:AL25" si="32">$F2*33</f>
        <v>2509.32</v>
      </c>
      <c r="AM2" s="29">
        <f t="shared" ref="AM2:AM25" si="33">$F2*34</f>
        <v>2585.36</v>
      </c>
      <c r="AN2" s="29">
        <f t="shared" ref="AN2:AN25" si="34">$F2*35</f>
        <v>2661.4</v>
      </c>
      <c r="AO2" s="29">
        <f t="shared" ref="AO2:AO25" si="35">$F2*36</f>
        <v>2737.44</v>
      </c>
      <c r="AP2" s="29">
        <f t="shared" ref="AP2:AP25" si="36">$F2*37</f>
        <v>2813.48</v>
      </c>
      <c r="AQ2" s="29">
        <f t="shared" ref="AQ2:AQ25" si="37">$F2*38</f>
        <v>2889.52</v>
      </c>
      <c r="AR2" s="29">
        <f t="shared" ref="AR2:AR25" si="38">$F2*39</f>
        <v>2965.56</v>
      </c>
      <c r="AS2" s="29">
        <f t="shared" ref="AS2:AS25" si="39">$F2*40</f>
        <v>3041.6</v>
      </c>
      <c r="AT2" s="29">
        <f t="shared" ref="AT2:AT25" si="40">$F2*41</f>
        <v>3117.64</v>
      </c>
      <c r="AU2" s="29">
        <f t="shared" ref="AU2:AU25" si="41">$F2*42</f>
        <v>3193.68</v>
      </c>
      <c r="AV2" s="29">
        <f t="shared" ref="AV2:AV25" si="42">$F2*43</f>
        <v>3269.72</v>
      </c>
      <c r="AW2" s="29">
        <f t="shared" ref="AW2:AW25" si="43">$F2*44</f>
        <v>3345.76</v>
      </c>
      <c r="AX2" s="29">
        <f t="shared" ref="AX2:AX25" si="44">$F2*45</f>
        <v>3421.8</v>
      </c>
      <c r="AY2" s="29">
        <f t="shared" ref="AY2:AY25" si="45">$F2*46</f>
        <v>3497.84</v>
      </c>
      <c r="AZ2" s="29">
        <f t="shared" ref="AZ2:AZ25" si="46">$F2*47</f>
        <v>3573.88</v>
      </c>
      <c r="BA2" s="29">
        <f t="shared" ref="BA2:BA25" si="47">$F2*48</f>
        <v>3649.92</v>
      </c>
      <c r="BB2" s="29">
        <f t="shared" ref="BB2:BB25" si="48">$F2*49</f>
        <v>3725.96</v>
      </c>
      <c r="BC2" s="29">
        <f t="shared" ref="BC2:BC25" si="49">$F2*50</f>
        <v>3802</v>
      </c>
      <c r="BD2" s="29">
        <f t="shared" ref="BD2:BD25" si="50">$F2*51</f>
        <v>3878.04</v>
      </c>
      <c r="BE2" s="29">
        <f t="shared" ref="BE2:BE25" si="51">$F2*52</f>
        <v>3954.08</v>
      </c>
      <c r="BF2" s="29">
        <f t="shared" ref="BF2:BF25" si="52">$F2*53</f>
        <v>4030.12</v>
      </c>
      <c r="BG2" s="29">
        <f t="shared" ref="BG2:BG25" si="53">$F2*54</f>
        <v>4106.16</v>
      </c>
      <c r="BH2" s="29">
        <f t="shared" ref="BH2:BH25" si="54">$F2*55</f>
        <v>4182.2</v>
      </c>
      <c r="BI2" s="29">
        <f t="shared" ref="BI2:BI25" si="55">$F2*56</f>
        <v>4258.24</v>
      </c>
      <c r="BJ2" s="29">
        <f t="shared" ref="BJ2:BJ25" si="56">$F2*57</f>
        <v>4334.28</v>
      </c>
      <c r="BK2" s="29">
        <f t="shared" ref="BK2:BK25" si="57">$F2*58</f>
        <v>4410.32</v>
      </c>
      <c r="BL2" s="29">
        <f t="shared" ref="BL2:BL25" si="58">$F2*59</f>
        <v>4486.36</v>
      </c>
      <c r="BM2" s="29">
        <f t="shared" ref="BM2:BM25" si="59">$F2*60</f>
        <v>4562.4</v>
      </c>
      <c r="BN2" s="29">
        <f t="shared" ref="BN2:BN25" si="60">$F2*61</f>
        <v>4638.44</v>
      </c>
      <c r="BO2" s="29">
        <f t="shared" ref="BO2:BO25" si="61">$F2*62</f>
        <v>4714.48</v>
      </c>
      <c r="BP2" s="29">
        <f t="shared" ref="BP2:BP25" si="62">$F2*63</f>
        <v>4790.52</v>
      </c>
      <c r="BQ2" s="29">
        <f t="shared" ref="BQ2:BQ25" si="63">$F2*64</f>
        <v>4866.56</v>
      </c>
      <c r="BR2" s="29">
        <f t="shared" ref="BR2:BR25" si="64">$F2*65</f>
        <v>4942.6</v>
      </c>
      <c r="BS2" s="29">
        <f t="shared" ref="BS2:BS25" si="65">$F2*66</f>
        <v>5018.64</v>
      </c>
      <c r="BT2" s="29">
        <f t="shared" ref="BT2:BT25" si="66">$F2*67</f>
        <v>5094.68</v>
      </c>
      <c r="BU2" s="29">
        <f t="shared" ref="BU2:BU25" si="67">$F2*68</f>
        <v>5170.72</v>
      </c>
      <c r="BV2" s="29">
        <f t="shared" ref="BV2:BV25" si="68">$F2*69</f>
        <v>5246.76</v>
      </c>
      <c r="BW2" s="29">
        <f t="shared" ref="BW2:BW25" si="69">$F2*70</f>
        <v>5322.8</v>
      </c>
    </row>
    <row r="3">
      <c r="A3" s="28" t="s">
        <v>17</v>
      </c>
      <c r="B3" s="29">
        <v>32.03</v>
      </c>
      <c r="C3" s="30">
        <v>41.69</v>
      </c>
      <c r="D3" s="30">
        <v>71.6</v>
      </c>
      <c r="E3" s="30">
        <v>78.69</v>
      </c>
      <c r="F3" s="30">
        <v>90.89</v>
      </c>
      <c r="G3" s="31">
        <f t="shared" si="1"/>
        <v>181.78</v>
      </c>
      <c r="H3" s="29">
        <f t="shared" si="2"/>
        <v>272.67</v>
      </c>
      <c r="I3" s="29">
        <f t="shared" si="3"/>
        <v>363.56</v>
      </c>
      <c r="J3" s="29">
        <f t="shared" si="4"/>
        <v>454.45</v>
      </c>
      <c r="K3" s="29">
        <f t="shared" si="5"/>
        <v>545.34</v>
      </c>
      <c r="L3" s="29">
        <f t="shared" si="6"/>
        <v>636.23</v>
      </c>
      <c r="M3" s="29">
        <f t="shared" si="7"/>
        <v>727.12</v>
      </c>
      <c r="N3" s="29">
        <f t="shared" si="8"/>
        <v>818.01</v>
      </c>
      <c r="O3" s="29">
        <f t="shared" si="9"/>
        <v>908.9</v>
      </c>
      <c r="P3" s="29">
        <f t="shared" si="10"/>
        <v>999.79</v>
      </c>
      <c r="Q3" s="29">
        <f t="shared" si="11"/>
        <v>1090.68</v>
      </c>
      <c r="R3" s="29">
        <f t="shared" si="12"/>
        <v>1181.57</v>
      </c>
      <c r="S3" s="29">
        <f t="shared" si="13"/>
        <v>1272.46</v>
      </c>
      <c r="T3" s="29">
        <f t="shared" si="14"/>
        <v>1363.35</v>
      </c>
      <c r="U3" s="29">
        <f t="shared" si="15"/>
        <v>1454.24</v>
      </c>
      <c r="V3" s="29">
        <f t="shared" si="16"/>
        <v>1545.13</v>
      </c>
      <c r="W3" s="29">
        <f t="shared" si="17"/>
        <v>1636.02</v>
      </c>
      <c r="X3" s="29">
        <f t="shared" si="18"/>
        <v>1726.91</v>
      </c>
      <c r="Y3" s="29">
        <f t="shared" si="19"/>
        <v>1817.8</v>
      </c>
      <c r="Z3" s="29">
        <f t="shared" si="20"/>
        <v>1908.69</v>
      </c>
      <c r="AA3" s="29">
        <f t="shared" si="21"/>
        <v>1999.58</v>
      </c>
      <c r="AB3" s="29">
        <f t="shared" si="22"/>
        <v>2090.47</v>
      </c>
      <c r="AC3" s="29">
        <f t="shared" si="23"/>
        <v>2181.36</v>
      </c>
      <c r="AD3" s="29">
        <f t="shared" si="24"/>
        <v>2272.25</v>
      </c>
      <c r="AE3" s="29">
        <f t="shared" si="25"/>
        <v>2363.14</v>
      </c>
      <c r="AF3" s="29">
        <f t="shared" si="26"/>
        <v>2454.03</v>
      </c>
      <c r="AG3" s="29">
        <f t="shared" si="27"/>
        <v>2544.92</v>
      </c>
      <c r="AH3" s="29">
        <f t="shared" si="28"/>
        <v>2635.81</v>
      </c>
      <c r="AI3" s="29">
        <f t="shared" si="29"/>
        <v>2726.7</v>
      </c>
      <c r="AJ3" s="29">
        <f t="shared" si="30"/>
        <v>2817.59</v>
      </c>
      <c r="AK3" s="29">
        <f t="shared" si="31"/>
        <v>2908.48</v>
      </c>
      <c r="AL3" s="29">
        <f t="shared" si="32"/>
        <v>2999.37</v>
      </c>
      <c r="AM3" s="29">
        <f t="shared" si="33"/>
        <v>3090.26</v>
      </c>
      <c r="AN3" s="29">
        <f t="shared" si="34"/>
        <v>3181.15</v>
      </c>
      <c r="AO3" s="29">
        <f t="shared" si="35"/>
        <v>3272.04</v>
      </c>
      <c r="AP3" s="29">
        <f t="shared" si="36"/>
        <v>3362.93</v>
      </c>
      <c r="AQ3" s="29">
        <f t="shared" si="37"/>
        <v>3453.82</v>
      </c>
      <c r="AR3" s="29">
        <f t="shared" si="38"/>
        <v>3544.71</v>
      </c>
      <c r="AS3" s="29">
        <f t="shared" si="39"/>
        <v>3635.6</v>
      </c>
      <c r="AT3" s="29">
        <f t="shared" si="40"/>
        <v>3726.49</v>
      </c>
      <c r="AU3" s="29">
        <f t="shared" si="41"/>
        <v>3817.38</v>
      </c>
      <c r="AV3" s="29">
        <f t="shared" si="42"/>
        <v>3908.27</v>
      </c>
      <c r="AW3" s="29">
        <f t="shared" si="43"/>
        <v>3999.16</v>
      </c>
      <c r="AX3" s="29">
        <f t="shared" si="44"/>
        <v>4090.05</v>
      </c>
      <c r="AY3" s="29">
        <f t="shared" si="45"/>
        <v>4180.94</v>
      </c>
      <c r="AZ3" s="29">
        <f t="shared" si="46"/>
        <v>4271.83</v>
      </c>
      <c r="BA3" s="29">
        <f t="shared" si="47"/>
        <v>4362.72</v>
      </c>
      <c r="BB3" s="29">
        <f t="shared" si="48"/>
        <v>4453.61</v>
      </c>
      <c r="BC3" s="29">
        <f t="shared" si="49"/>
        <v>4544.5</v>
      </c>
      <c r="BD3" s="29">
        <f t="shared" si="50"/>
        <v>4635.39</v>
      </c>
      <c r="BE3" s="29">
        <f t="shared" si="51"/>
        <v>4726.28</v>
      </c>
      <c r="BF3" s="29">
        <f t="shared" si="52"/>
        <v>4817.17</v>
      </c>
      <c r="BG3" s="29">
        <f t="shared" si="53"/>
        <v>4908.06</v>
      </c>
      <c r="BH3" s="29">
        <f t="shared" si="54"/>
        <v>4998.95</v>
      </c>
      <c r="BI3" s="29">
        <f t="shared" si="55"/>
        <v>5089.84</v>
      </c>
      <c r="BJ3" s="29">
        <f t="shared" si="56"/>
        <v>5180.73</v>
      </c>
      <c r="BK3" s="29">
        <f t="shared" si="57"/>
        <v>5271.62</v>
      </c>
      <c r="BL3" s="29">
        <f t="shared" si="58"/>
        <v>5362.51</v>
      </c>
      <c r="BM3" s="29">
        <f t="shared" si="59"/>
        <v>5453.4</v>
      </c>
      <c r="BN3" s="29">
        <f t="shared" si="60"/>
        <v>5544.29</v>
      </c>
      <c r="BO3" s="29">
        <f t="shared" si="61"/>
        <v>5635.18</v>
      </c>
      <c r="BP3" s="29">
        <f t="shared" si="62"/>
        <v>5726.07</v>
      </c>
      <c r="BQ3" s="29">
        <f t="shared" si="63"/>
        <v>5816.96</v>
      </c>
      <c r="BR3" s="29">
        <f t="shared" si="64"/>
        <v>5907.85</v>
      </c>
      <c r="BS3" s="29">
        <f t="shared" si="65"/>
        <v>5998.74</v>
      </c>
      <c r="BT3" s="29">
        <f t="shared" si="66"/>
        <v>6089.63</v>
      </c>
      <c r="BU3" s="29">
        <f t="shared" si="67"/>
        <v>6180.52</v>
      </c>
      <c r="BV3" s="29">
        <f t="shared" si="68"/>
        <v>6271.41</v>
      </c>
      <c r="BW3" s="29">
        <f t="shared" si="69"/>
        <v>6362.3</v>
      </c>
    </row>
    <row r="4">
      <c r="A4" s="28" t="s">
        <v>18</v>
      </c>
      <c r="B4" s="29">
        <v>61.39</v>
      </c>
      <c r="C4" s="29">
        <v>71.79</v>
      </c>
      <c r="D4" s="29">
        <v>92.58</v>
      </c>
      <c r="E4" s="29">
        <v>102.98</v>
      </c>
      <c r="F4" s="29">
        <v>113.38</v>
      </c>
      <c r="G4" s="32">
        <f t="shared" si="1"/>
        <v>226.76</v>
      </c>
      <c r="H4" s="33">
        <f t="shared" si="2"/>
        <v>340.14</v>
      </c>
      <c r="I4" s="33">
        <f t="shared" si="3"/>
        <v>453.52</v>
      </c>
      <c r="J4" s="33">
        <f t="shared" si="4"/>
        <v>566.9</v>
      </c>
      <c r="K4" s="33">
        <f t="shared" si="5"/>
        <v>680.28</v>
      </c>
      <c r="L4" s="33">
        <f t="shared" si="6"/>
        <v>793.66</v>
      </c>
      <c r="M4" s="33">
        <f t="shared" si="7"/>
        <v>907.04</v>
      </c>
      <c r="N4" s="33">
        <f t="shared" si="8"/>
        <v>1020.42</v>
      </c>
      <c r="O4" s="33">
        <f t="shared" si="9"/>
        <v>1133.8</v>
      </c>
      <c r="P4" s="33">
        <f t="shared" si="10"/>
        <v>1247.18</v>
      </c>
      <c r="Q4" s="33">
        <f t="shared" si="11"/>
        <v>1360.56</v>
      </c>
      <c r="R4" s="33">
        <f t="shared" si="12"/>
        <v>1473.94</v>
      </c>
      <c r="S4" s="33">
        <f t="shared" si="13"/>
        <v>1587.32</v>
      </c>
      <c r="T4" s="33">
        <f t="shared" si="14"/>
        <v>1700.7</v>
      </c>
      <c r="U4" s="33">
        <f t="shared" si="15"/>
        <v>1814.08</v>
      </c>
      <c r="V4" s="33">
        <f t="shared" si="16"/>
        <v>1927.46</v>
      </c>
      <c r="W4" s="33">
        <f t="shared" si="17"/>
        <v>2040.84</v>
      </c>
      <c r="X4" s="33">
        <f t="shared" si="18"/>
        <v>2154.22</v>
      </c>
      <c r="Y4" s="33">
        <f t="shared" si="19"/>
        <v>2267.6</v>
      </c>
      <c r="Z4" s="33">
        <f t="shared" si="20"/>
        <v>2380.98</v>
      </c>
      <c r="AA4" s="33">
        <f t="shared" si="21"/>
        <v>2494.36</v>
      </c>
      <c r="AB4" s="33">
        <f t="shared" si="22"/>
        <v>2607.74</v>
      </c>
      <c r="AC4" s="33">
        <f t="shared" si="23"/>
        <v>2721.12</v>
      </c>
      <c r="AD4" s="33">
        <f t="shared" si="24"/>
        <v>2834.5</v>
      </c>
      <c r="AE4" s="33">
        <f t="shared" si="25"/>
        <v>2947.88</v>
      </c>
      <c r="AF4" s="33">
        <f t="shared" si="26"/>
        <v>3061.26</v>
      </c>
      <c r="AG4" s="33">
        <f t="shared" si="27"/>
        <v>3174.64</v>
      </c>
      <c r="AH4" s="33">
        <f t="shared" si="28"/>
        <v>3288.02</v>
      </c>
      <c r="AI4" s="33">
        <f t="shared" si="29"/>
        <v>3401.4</v>
      </c>
      <c r="AJ4" s="33">
        <f t="shared" si="30"/>
        <v>3514.78</v>
      </c>
      <c r="AK4" s="33">
        <f t="shared" si="31"/>
        <v>3628.16</v>
      </c>
      <c r="AL4" s="33">
        <f t="shared" si="32"/>
        <v>3741.54</v>
      </c>
      <c r="AM4" s="33">
        <f t="shared" si="33"/>
        <v>3854.92</v>
      </c>
      <c r="AN4" s="33">
        <f t="shared" si="34"/>
        <v>3968.3</v>
      </c>
      <c r="AO4" s="33">
        <f t="shared" si="35"/>
        <v>4081.68</v>
      </c>
      <c r="AP4" s="33">
        <f t="shared" si="36"/>
        <v>4195.06</v>
      </c>
      <c r="AQ4" s="33">
        <f t="shared" si="37"/>
        <v>4308.44</v>
      </c>
      <c r="AR4" s="33">
        <f t="shared" si="38"/>
        <v>4421.82</v>
      </c>
      <c r="AS4" s="33">
        <f t="shared" si="39"/>
        <v>4535.2</v>
      </c>
      <c r="AT4" s="33">
        <f t="shared" si="40"/>
        <v>4648.58</v>
      </c>
      <c r="AU4" s="33">
        <f t="shared" si="41"/>
        <v>4761.96</v>
      </c>
      <c r="AV4" s="33">
        <f t="shared" si="42"/>
        <v>4875.34</v>
      </c>
      <c r="AW4" s="33">
        <f t="shared" si="43"/>
        <v>4988.72</v>
      </c>
      <c r="AX4" s="33">
        <f t="shared" si="44"/>
        <v>5102.1</v>
      </c>
      <c r="AY4" s="33">
        <f t="shared" si="45"/>
        <v>5215.48</v>
      </c>
      <c r="AZ4" s="33">
        <f t="shared" si="46"/>
        <v>5328.86</v>
      </c>
      <c r="BA4" s="33">
        <f t="shared" si="47"/>
        <v>5442.24</v>
      </c>
      <c r="BB4" s="33">
        <f t="shared" si="48"/>
        <v>5555.62</v>
      </c>
      <c r="BC4" s="33">
        <f t="shared" si="49"/>
        <v>5669</v>
      </c>
      <c r="BD4" s="33">
        <f t="shared" si="50"/>
        <v>5782.38</v>
      </c>
      <c r="BE4" s="33">
        <f t="shared" si="51"/>
        <v>5895.76</v>
      </c>
      <c r="BF4" s="33">
        <f t="shared" si="52"/>
        <v>6009.14</v>
      </c>
      <c r="BG4" s="33">
        <f t="shared" si="53"/>
        <v>6122.52</v>
      </c>
      <c r="BH4" s="33">
        <f t="shared" si="54"/>
        <v>6235.9</v>
      </c>
      <c r="BI4" s="33">
        <f t="shared" si="55"/>
        <v>6349.28</v>
      </c>
      <c r="BJ4" s="33">
        <f t="shared" si="56"/>
        <v>6462.66</v>
      </c>
      <c r="BK4" s="33">
        <f t="shared" si="57"/>
        <v>6576.04</v>
      </c>
      <c r="BL4" s="33">
        <f t="shared" si="58"/>
        <v>6689.42</v>
      </c>
      <c r="BM4" s="33">
        <f t="shared" si="59"/>
        <v>6802.8</v>
      </c>
      <c r="BN4" s="33">
        <f t="shared" si="60"/>
        <v>6916.18</v>
      </c>
      <c r="BO4" s="33">
        <f t="shared" si="61"/>
        <v>7029.56</v>
      </c>
      <c r="BP4" s="33">
        <f t="shared" si="62"/>
        <v>7142.94</v>
      </c>
      <c r="BQ4" s="33">
        <f t="shared" si="63"/>
        <v>7256.32</v>
      </c>
      <c r="BR4" s="33">
        <f t="shared" si="64"/>
        <v>7369.7</v>
      </c>
      <c r="BS4" s="33">
        <f t="shared" si="65"/>
        <v>7483.08</v>
      </c>
      <c r="BT4" s="33">
        <f t="shared" si="66"/>
        <v>7596.46</v>
      </c>
      <c r="BU4" s="33">
        <f t="shared" si="67"/>
        <v>7709.84</v>
      </c>
      <c r="BV4" s="33">
        <f t="shared" si="68"/>
        <v>7823.22</v>
      </c>
      <c r="BW4" s="33">
        <f t="shared" si="69"/>
        <v>7936.6</v>
      </c>
    </row>
    <row r="5">
      <c r="A5" s="28" t="s">
        <v>19</v>
      </c>
      <c r="B5" s="29">
        <v>39.65</v>
      </c>
      <c r="C5" s="29">
        <v>44.26</v>
      </c>
      <c r="D5" s="29">
        <v>54.59</v>
      </c>
      <c r="E5" s="29">
        <v>61.51</v>
      </c>
      <c r="F5" s="29">
        <v>67.3</v>
      </c>
      <c r="G5" s="31">
        <f t="shared" si="1"/>
        <v>134.6</v>
      </c>
      <c r="H5" s="29">
        <f t="shared" si="2"/>
        <v>201.9</v>
      </c>
      <c r="I5" s="29">
        <f t="shared" si="3"/>
        <v>269.2</v>
      </c>
      <c r="J5" s="29">
        <f t="shared" si="4"/>
        <v>336.5</v>
      </c>
      <c r="K5" s="29">
        <f t="shared" si="5"/>
        <v>403.8</v>
      </c>
      <c r="L5" s="29">
        <f t="shared" si="6"/>
        <v>471.1</v>
      </c>
      <c r="M5" s="29">
        <f t="shared" si="7"/>
        <v>538.4</v>
      </c>
      <c r="N5" s="29">
        <f t="shared" si="8"/>
        <v>605.7</v>
      </c>
      <c r="O5" s="29">
        <f t="shared" si="9"/>
        <v>673</v>
      </c>
      <c r="P5" s="29">
        <f t="shared" si="10"/>
        <v>740.3</v>
      </c>
      <c r="Q5" s="29">
        <f t="shared" si="11"/>
        <v>807.6</v>
      </c>
      <c r="R5" s="29">
        <f t="shared" si="12"/>
        <v>874.9</v>
      </c>
      <c r="S5" s="29">
        <f t="shared" si="13"/>
        <v>942.2</v>
      </c>
      <c r="T5" s="29">
        <f t="shared" si="14"/>
        <v>1009.5</v>
      </c>
      <c r="U5" s="29">
        <f t="shared" si="15"/>
        <v>1076.8</v>
      </c>
      <c r="V5" s="29">
        <f t="shared" si="16"/>
        <v>1144.1</v>
      </c>
      <c r="W5" s="29">
        <f t="shared" si="17"/>
        <v>1211.4</v>
      </c>
      <c r="X5" s="29">
        <f t="shared" si="18"/>
        <v>1278.7</v>
      </c>
      <c r="Y5" s="29">
        <f t="shared" si="19"/>
        <v>1346</v>
      </c>
      <c r="Z5" s="29">
        <f t="shared" si="20"/>
        <v>1413.3</v>
      </c>
      <c r="AA5" s="29">
        <f t="shared" si="21"/>
        <v>1480.6</v>
      </c>
      <c r="AB5" s="29">
        <f t="shared" si="22"/>
        <v>1547.9</v>
      </c>
      <c r="AC5" s="29">
        <f t="shared" si="23"/>
        <v>1615.2</v>
      </c>
      <c r="AD5" s="29">
        <f t="shared" si="24"/>
        <v>1682.5</v>
      </c>
      <c r="AE5" s="29">
        <f t="shared" si="25"/>
        <v>1749.8</v>
      </c>
      <c r="AF5" s="29">
        <f t="shared" si="26"/>
        <v>1817.1</v>
      </c>
      <c r="AG5" s="29">
        <f t="shared" si="27"/>
        <v>1884.4</v>
      </c>
      <c r="AH5" s="29">
        <f t="shared" si="28"/>
        <v>1951.7</v>
      </c>
      <c r="AI5" s="29">
        <f t="shared" si="29"/>
        <v>2019</v>
      </c>
      <c r="AJ5" s="29">
        <f t="shared" si="30"/>
        <v>2086.3</v>
      </c>
      <c r="AK5" s="29">
        <f t="shared" si="31"/>
        <v>2153.6</v>
      </c>
      <c r="AL5" s="29">
        <f t="shared" si="32"/>
        <v>2220.9</v>
      </c>
      <c r="AM5" s="29">
        <f t="shared" si="33"/>
        <v>2288.2</v>
      </c>
      <c r="AN5" s="29">
        <f t="shared" si="34"/>
        <v>2355.5</v>
      </c>
      <c r="AO5" s="29">
        <f t="shared" si="35"/>
        <v>2422.8</v>
      </c>
      <c r="AP5" s="29">
        <f t="shared" si="36"/>
        <v>2490.1</v>
      </c>
      <c r="AQ5" s="29">
        <f t="shared" si="37"/>
        <v>2557.4</v>
      </c>
      <c r="AR5" s="29">
        <f t="shared" si="38"/>
        <v>2624.7</v>
      </c>
      <c r="AS5" s="29">
        <f t="shared" si="39"/>
        <v>2692</v>
      </c>
      <c r="AT5" s="29">
        <f t="shared" si="40"/>
        <v>2759.3</v>
      </c>
      <c r="AU5" s="29">
        <f t="shared" si="41"/>
        <v>2826.6</v>
      </c>
      <c r="AV5" s="29">
        <f t="shared" si="42"/>
        <v>2893.9</v>
      </c>
      <c r="AW5" s="29">
        <f t="shared" si="43"/>
        <v>2961.2</v>
      </c>
      <c r="AX5" s="29">
        <f t="shared" si="44"/>
        <v>3028.5</v>
      </c>
      <c r="AY5" s="29">
        <f t="shared" si="45"/>
        <v>3095.8</v>
      </c>
      <c r="AZ5" s="29">
        <f t="shared" si="46"/>
        <v>3163.1</v>
      </c>
      <c r="BA5" s="29">
        <f t="shared" si="47"/>
        <v>3230.4</v>
      </c>
      <c r="BB5" s="29">
        <f t="shared" si="48"/>
        <v>3297.7</v>
      </c>
      <c r="BC5" s="29">
        <f t="shared" si="49"/>
        <v>3365</v>
      </c>
      <c r="BD5" s="29">
        <f t="shared" si="50"/>
        <v>3432.3</v>
      </c>
      <c r="BE5" s="29">
        <f t="shared" si="51"/>
        <v>3499.6</v>
      </c>
      <c r="BF5" s="29">
        <f t="shared" si="52"/>
        <v>3566.9</v>
      </c>
      <c r="BG5" s="29">
        <f t="shared" si="53"/>
        <v>3634.2</v>
      </c>
      <c r="BH5" s="29">
        <f t="shared" si="54"/>
        <v>3701.5</v>
      </c>
      <c r="BI5" s="29">
        <f t="shared" si="55"/>
        <v>3768.8</v>
      </c>
      <c r="BJ5" s="29">
        <f t="shared" si="56"/>
        <v>3836.1</v>
      </c>
      <c r="BK5" s="29">
        <f t="shared" si="57"/>
        <v>3903.4</v>
      </c>
      <c r="BL5" s="29">
        <f t="shared" si="58"/>
        <v>3970.7</v>
      </c>
      <c r="BM5" s="29">
        <f t="shared" si="59"/>
        <v>4038</v>
      </c>
      <c r="BN5" s="29">
        <f t="shared" si="60"/>
        <v>4105.3</v>
      </c>
      <c r="BO5" s="29">
        <f t="shared" si="61"/>
        <v>4172.6</v>
      </c>
      <c r="BP5" s="29">
        <f t="shared" si="62"/>
        <v>4239.9</v>
      </c>
      <c r="BQ5" s="29">
        <f t="shared" si="63"/>
        <v>4307.2</v>
      </c>
      <c r="BR5" s="29">
        <f t="shared" si="64"/>
        <v>4374.5</v>
      </c>
      <c r="BS5" s="29">
        <f t="shared" si="65"/>
        <v>4441.8</v>
      </c>
      <c r="BT5" s="29">
        <f t="shared" si="66"/>
        <v>4509.1</v>
      </c>
      <c r="BU5" s="29">
        <f t="shared" si="67"/>
        <v>4576.4</v>
      </c>
      <c r="BV5" s="29">
        <f t="shared" si="68"/>
        <v>4643.7</v>
      </c>
      <c r="BW5" s="29">
        <f t="shared" si="69"/>
        <v>4711</v>
      </c>
    </row>
    <row r="6">
      <c r="A6" s="28" t="s">
        <v>20</v>
      </c>
      <c r="B6" s="29">
        <v>16.37</v>
      </c>
      <c r="C6" s="30">
        <v>21.96</v>
      </c>
      <c r="D6" s="30">
        <v>39.11</v>
      </c>
      <c r="E6" s="30">
        <v>42.89</v>
      </c>
      <c r="F6" s="30">
        <v>48.31</v>
      </c>
      <c r="G6" s="31">
        <f t="shared" si="1"/>
        <v>96.62</v>
      </c>
      <c r="H6" s="29">
        <f t="shared" si="2"/>
        <v>144.93</v>
      </c>
      <c r="I6" s="29">
        <f t="shared" si="3"/>
        <v>193.24</v>
      </c>
      <c r="J6" s="29">
        <f t="shared" si="4"/>
        <v>241.55</v>
      </c>
      <c r="K6" s="29">
        <f t="shared" si="5"/>
        <v>289.86</v>
      </c>
      <c r="L6" s="29">
        <f t="shared" si="6"/>
        <v>338.17</v>
      </c>
      <c r="M6" s="29">
        <f t="shared" si="7"/>
        <v>386.48</v>
      </c>
      <c r="N6" s="29">
        <f t="shared" si="8"/>
        <v>434.79</v>
      </c>
      <c r="O6" s="29">
        <f t="shared" si="9"/>
        <v>483.1</v>
      </c>
      <c r="P6" s="29">
        <f t="shared" si="10"/>
        <v>531.41</v>
      </c>
      <c r="Q6" s="29">
        <f t="shared" si="11"/>
        <v>579.72</v>
      </c>
      <c r="R6" s="29">
        <f t="shared" si="12"/>
        <v>628.03</v>
      </c>
      <c r="S6" s="29">
        <f t="shared" si="13"/>
        <v>676.34</v>
      </c>
      <c r="T6" s="29">
        <f t="shared" si="14"/>
        <v>724.65</v>
      </c>
      <c r="U6" s="29">
        <f t="shared" si="15"/>
        <v>772.96</v>
      </c>
      <c r="V6" s="29">
        <f t="shared" si="16"/>
        <v>821.27</v>
      </c>
      <c r="W6" s="29">
        <f t="shared" si="17"/>
        <v>869.58</v>
      </c>
      <c r="X6" s="29">
        <f t="shared" si="18"/>
        <v>917.89</v>
      </c>
      <c r="Y6" s="29">
        <f t="shared" si="19"/>
        <v>966.2</v>
      </c>
      <c r="Z6" s="29">
        <f t="shared" si="20"/>
        <v>1014.51</v>
      </c>
      <c r="AA6" s="29">
        <f t="shared" si="21"/>
        <v>1062.82</v>
      </c>
      <c r="AB6" s="29">
        <f t="shared" si="22"/>
        <v>1111.13</v>
      </c>
      <c r="AC6" s="29">
        <f t="shared" si="23"/>
        <v>1159.44</v>
      </c>
      <c r="AD6" s="29">
        <f t="shared" si="24"/>
        <v>1207.75</v>
      </c>
      <c r="AE6" s="29">
        <f t="shared" si="25"/>
        <v>1256.06</v>
      </c>
      <c r="AF6" s="29">
        <f t="shared" si="26"/>
        <v>1304.37</v>
      </c>
      <c r="AG6" s="29">
        <f t="shared" si="27"/>
        <v>1352.68</v>
      </c>
      <c r="AH6" s="29">
        <f t="shared" si="28"/>
        <v>1400.99</v>
      </c>
      <c r="AI6" s="29">
        <f t="shared" si="29"/>
        <v>1449.3</v>
      </c>
      <c r="AJ6" s="29">
        <f t="shared" si="30"/>
        <v>1497.61</v>
      </c>
      <c r="AK6" s="29">
        <f t="shared" si="31"/>
        <v>1545.92</v>
      </c>
      <c r="AL6" s="29">
        <f t="shared" si="32"/>
        <v>1594.23</v>
      </c>
      <c r="AM6" s="29">
        <f t="shared" si="33"/>
        <v>1642.54</v>
      </c>
      <c r="AN6" s="29">
        <f t="shared" si="34"/>
        <v>1690.85</v>
      </c>
      <c r="AO6" s="29">
        <f t="shared" si="35"/>
        <v>1739.16</v>
      </c>
      <c r="AP6" s="29">
        <f t="shared" si="36"/>
        <v>1787.47</v>
      </c>
      <c r="AQ6" s="29">
        <f t="shared" si="37"/>
        <v>1835.78</v>
      </c>
      <c r="AR6" s="29">
        <f t="shared" si="38"/>
        <v>1884.09</v>
      </c>
      <c r="AS6" s="29">
        <f t="shared" si="39"/>
        <v>1932.4</v>
      </c>
      <c r="AT6" s="29">
        <f t="shared" si="40"/>
        <v>1980.71</v>
      </c>
      <c r="AU6" s="29">
        <f t="shared" si="41"/>
        <v>2029.02</v>
      </c>
      <c r="AV6" s="29">
        <f t="shared" si="42"/>
        <v>2077.33</v>
      </c>
      <c r="AW6" s="29">
        <f t="shared" si="43"/>
        <v>2125.64</v>
      </c>
      <c r="AX6" s="29">
        <f t="shared" si="44"/>
        <v>2173.95</v>
      </c>
      <c r="AY6" s="29">
        <f t="shared" si="45"/>
        <v>2222.26</v>
      </c>
      <c r="AZ6" s="29">
        <f t="shared" si="46"/>
        <v>2270.57</v>
      </c>
      <c r="BA6" s="29">
        <f t="shared" si="47"/>
        <v>2318.88</v>
      </c>
      <c r="BB6" s="29">
        <f t="shared" si="48"/>
        <v>2367.19</v>
      </c>
      <c r="BC6" s="29">
        <f t="shared" si="49"/>
        <v>2415.5</v>
      </c>
      <c r="BD6" s="29">
        <f t="shared" si="50"/>
        <v>2463.81</v>
      </c>
      <c r="BE6" s="29">
        <f t="shared" si="51"/>
        <v>2512.12</v>
      </c>
      <c r="BF6" s="29">
        <f t="shared" si="52"/>
        <v>2560.43</v>
      </c>
      <c r="BG6" s="29">
        <f t="shared" si="53"/>
        <v>2608.74</v>
      </c>
      <c r="BH6" s="29">
        <f t="shared" si="54"/>
        <v>2657.05</v>
      </c>
      <c r="BI6" s="29">
        <f t="shared" si="55"/>
        <v>2705.36</v>
      </c>
      <c r="BJ6" s="29">
        <f t="shared" si="56"/>
        <v>2753.67</v>
      </c>
      <c r="BK6" s="29">
        <f t="shared" si="57"/>
        <v>2801.98</v>
      </c>
      <c r="BL6" s="29">
        <f t="shared" si="58"/>
        <v>2850.29</v>
      </c>
      <c r="BM6" s="29">
        <f t="shared" si="59"/>
        <v>2898.6</v>
      </c>
      <c r="BN6" s="29">
        <f t="shared" si="60"/>
        <v>2946.91</v>
      </c>
      <c r="BO6" s="29">
        <f t="shared" si="61"/>
        <v>2995.22</v>
      </c>
      <c r="BP6" s="29">
        <f t="shared" si="62"/>
        <v>3043.53</v>
      </c>
      <c r="BQ6" s="29">
        <f t="shared" si="63"/>
        <v>3091.84</v>
      </c>
      <c r="BR6" s="29">
        <f t="shared" si="64"/>
        <v>3140.15</v>
      </c>
      <c r="BS6" s="29">
        <f t="shared" si="65"/>
        <v>3188.46</v>
      </c>
      <c r="BT6" s="29">
        <f t="shared" si="66"/>
        <v>3236.77</v>
      </c>
      <c r="BU6" s="29">
        <f t="shared" si="67"/>
        <v>3285.08</v>
      </c>
      <c r="BV6" s="29">
        <f t="shared" si="68"/>
        <v>3333.39</v>
      </c>
      <c r="BW6" s="29">
        <f t="shared" si="69"/>
        <v>3381.7</v>
      </c>
    </row>
    <row r="7">
      <c r="A7" s="28" t="s">
        <v>21</v>
      </c>
      <c r="B7" s="29">
        <v>45.08</v>
      </c>
      <c r="C7" s="30">
        <v>54.08</v>
      </c>
      <c r="D7" s="30">
        <v>70.67</v>
      </c>
      <c r="E7" s="29">
        <v>75.33</v>
      </c>
      <c r="F7" s="29">
        <v>82.89</v>
      </c>
      <c r="G7" s="31">
        <f t="shared" si="1"/>
        <v>165.78</v>
      </c>
      <c r="H7" s="29">
        <f t="shared" si="2"/>
        <v>248.67</v>
      </c>
      <c r="I7" s="29">
        <f t="shared" si="3"/>
        <v>331.56</v>
      </c>
      <c r="J7" s="29">
        <f t="shared" si="4"/>
        <v>414.45</v>
      </c>
      <c r="K7" s="29">
        <f t="shared" si="5"/>
        <v>497.34</v>
      </c>
      <c r="L7" s="29">
        <f t="shared" si="6"/>
        <v>580.23</v>
      </c>
      <c r="M7" s="29">
        <f t="shared" si="7"/>
        <v>663.12</v>
      </c>
      <c r="N7" s="29">
        <f t="shared" si="8"/>
        <v>746.01</v>
      </c>
      <c r="O7" s="29">
        <f t="shared" si="9"/>
        <v>828.9</v>
      </c>
      <c r="P7" s="29">
        <f t="shared" si="10"/>
        <v>911.79</v>
      </c>
      <c r="Q7" s="29">
        <f t="shared" si="11"/>
        <v>994.68</v>
      </c>
      <c r="R7" s="29">
        <f t="shared" si="12"/>
        <v>1077.57</v>
      </c>
      <c r="S7" s="29">
        <f t="shared" si="13"/>
        <v>1160.46</v>
      </c>
      <c r="T7" s="29">
        <f t="shared" si="14"/>
        <v>1243.35</v>
      </c>
      <c r="U7" s="29">
        <f t="shared" si="15"/>
        <v>1326.24</v>
      </c>
      <c r="V7" s="29">
        <f t="shared" si="16"/>
        <v>1409.13</v>
      </c>
      <c r="W7" s="29">
        <f t="shared" si="17"/>
        <v>1492.02</v>
      </c>
      <c r="X7" s="29">
        <f t="shared" si="18"/>
        <v>1574.91</v>
      </c>
      <c r="Y7" s="29">
        <f t="shared" si="19"/>
        <v>1657.8</v>
      </c>
      <c r="Z7" s="29">
        <f t="shared" si="20"/>
        <v>1740.69</v>
      </c>
      <c r="AA7" s="29">
        <f t="shared" si="21"/>
        <v>1823.58</v>
      </c>
      <c r="AB7" s="29">
        <f t="shared" si="22"/>
        <v>1906.47</v>
      </c>
      <c r="AC7" s="29">
        <f t="shared" si="23"/>
        <v>1989.36</v>
      </c>
      <c r="AD7" s="29">
        <f t="shared" si="24"/>
        <v>2072.25</v>
      </c>
      <c r="AE7" s="29">
        <f t="shared" si="25"/>
        <v>2155.14</v>
      </c>
      <c r="AF7" s="29">
        <f t="shared" si="26"/>
        <v>2238.03</v>
      </c>
      <c r="AG7" s="29">
        <f t="shared" si="27"/>
        <v>2320.92</v>
      </c>
      <c r="AH7" s="29">
        <f t="shared" si="28"/>
        <v>2403.81</v>
      </c>
      <c r="AI7" s="29">
        <f t="shared" si="29"/>
        <v>2486.7</v>
      </c>
      <c r="AJ7" s="29">
        <f t="shared" si="30"/>
        <v>2569.59</v>
      </c>
      <c r="AK7" s="29">
        <f t="shared" si="31"/>
        <v>2652.48</v>
      </c>
      <c r="AL7" s="29">
        <f t="shared" si="32"/>
        <v>2735.37</v>
      </c>
      <c r="AM7" s="29">
        <f t="shared" si="33"/>
        <v>2818.26</v>
      </c>
      <c r="AN7" s="29">
        <f t="shared" si="34"/>
        <v>2901.15</v>
      </c>
      <c r="AO7" s="29">
        <f t="shared" si="35"/>
        <v>2984.04</v>
      </c>
      <c r="AP7" s="29">
        <f t="shared" si="36"/>
        <v>3066.93</v>
      </c>
      <c r="AQ7" s="29">
        <f t="shared" si="37"/>
        <v>3149.82</v>
      </c>
      <c r="AR7" s="29">
        <f t="shared" si="38"/>
        <v>3232.71</v>
      </c>
      <c r="AS7" s="29">
        <f t="shared" si="39"/>
        <v>3315.6</v>
      </c>
      <c r="AT7" s="29">
        <f t="shared" si="40"/>
        <v>3398.49</v>
      </c>
      <c r="AU7" s="29">
        <f t="shared" si="41"/>
        <v>3481.38</v>
      </c>
      <c r="AV7" s="29">
        <f t="shared" si="42"/>
        <v>3564.27</v>
      </c>
      <c r="AW7" s="29">
        <f t="shared" si="43"/>
        <v>3647.16</v>
      </c>
      <c r="AX7" s="29">
        <f t="shared" si="44"/>
        <v>3730.05</v>
      </c>
      <c r="AY7" s="29">
        <f t="shared" si="45"/>
        <v>3812.94</v>
      </c>
      <c r="AZ7" s="29">
        <f t="shared" si="46"/>
        <v>3895.83</v>
      </c>
      <c r="BA7" s="29">
        <f t="shared" si="47"/>
        <v>3978.72</v>
      </c>
      <c r="BB7" s="29">
        <f t="shared" si="48"/>
        <v>4061.61</v>
      </c>
      <c r="BC7" s="29">
        <f t="shared" si="49"/>
        <v>4144.5</v>
      </c>
      <c r="BD7" s="29">
        <f t="shared" si="50"/>
        <v>4227.39</v>
      </c>
      <c r="BE7" s="29">
        <f t="shared" si="51"/>
        <v>4310.28</v>
      </c>
      <c r="BF7" s="29">
        <f t="shared" si="52"/>
        <v>4393.17</v>
      </c>
      <c r="BG7" s="29">
        <f t="shared" si="53"/>
        <v>4476.06</v>
      </c>
      <c r="BH7" s="29">
        <f t="shared" si="54"/>
        <v>4558.95</v>
      </c>
      <c r="BI7" s="29">
        <f t="shared" si="55"/>
        <v>4641.84</v>
      </c>
      <c r="BJ7" s="29">
        <f t="shared" si="56"/>
        <v>4724.73</v>
      </c>
      <c r="BK7" s="29">
        <f t="shared" si="57"/>
        <v>4807.62</v>
      </c>
      <c r="BL7" s="29">
        <f t="shared" si="58"/>
        <v>4890.51</v>
      </c>
      <c r="BM7" s="29">
        <f t="shared" si="59"/>
        <v>4973.4</v>
      </c>
      <c r="BN7" s="29">
        <f t="shared" si="60"/>
        <v>5056.29</v>
      </c>
      <c r="BO7" s="29">
        <f t="shared" si="61"/>
        <v>5139.18</v>
      </c>
      <c r="BP7" s="29">
        <f t="shared" si="62"/>
        <v>5222.07</v>
      </c>
      <c r="BQ7" s="29">
        <f t="shared" si="63"/>
        <v>5304.96</v>
      </c>
      <c r="BR7" s="29">
        <f t="shared" si="64"/>
        <v>5387.85</v>
      </c>
      <c r="BS7" s="29">
        <f t="shared" si="65"/>
        <v>5470.74</v>
      </c>
      <c r="BT7" s="29">
        <f t="shared" si="66"/>
        <v>5553.63</v>
      </c>
      <c r="BU7" s="29">
        <f t="shared" si="67"/>
        <v>5636.52</v>
      </c>
      <c r="BV7" s="29">
        <f t="shared" si="68"/>
        <v>5719.41</v>
      </c>
      <c r="BW7" s="29">
        <f t="shared" si="69"/>
        <v>5802.3</v>
      </c>
    </row>
    <row r="8">
      <c r="A8" s="28" t="s">
        <v>22</v>
      </c>
      <c r="B8" s="29">
        <v>28.95</v>
      </c>
      <c r="C8" s="29">
        <v>36.22</v>
      </c>
      <c r="D8" s="30">
        <v>64.21</v>
      </c>
      <c r="E8" s="30">
        <v>70.94</v>
      </c>
      <c r="F8" s="29">
        <v>76.28</v>
      </c>
      <c r="G8" s="31">
        <f t="shared" si="1"/>
        <v>152.56</v>
      </c>
      <c r="H8" s="29">
        <f t="shared" si="2"/>
        <v>228.84</v>
      </c>
      <c r="I8" s="29">
        <f t="shared" si="3"/>
        <v>305.12</v>
      </c>
      <c r="J8" s="29">
        <f t="shared" si="4"/>
        <v>381.4</v>
      </c>
      <c r="K8" s="29">
        <f t="shared" si="5"/>
        <v>457.68</v>
      </c>
      <c r="L8" s="29">
        <f t="shared" si="6"/>
        <v>533.96</v>
      </c>
      <c r="M8" s="29">
        <f t="shared" si="7"/>
        <v>610.24</v>
      </c>
      <c r="N8" s="29">
        <f t="shared" si="8"/>
        <v>686.52</v>
      </c>
      <c r="O8" s="29">
        <f t="shared" si="9"/>
        <v>762.8</v>
      </c>
      <c r="P8" s="29">
        <f t="shared" si="10"/>
        <v>839.08</v>
      </c>
      <c r="Q8" s="29">
        <f t="shared" si="11"/>
        <v>915.36</v>
      </c>
      <c r="R8" s="29">
        <f t="shared" si="12"/>
        <v>991.64</v>
      </c>
      <c r="S8" s="29">
        <f t="shared" si="13"/>
        <v>1067.92</v>
      </c>
      <c r="T8" s="29">
        <f t="shared" si="14"/>
        <v>1144.2</v>
      </c>
      <c r="U8" s="29">
        <f t="shared" si="15"/>
        <v>1220.48</v>
      </c>
      <c r="V8" s="29">
        <f t="shared" si="16"/>
        <v>1296.76</v>
      </c>
      <c r="W8" s="29">
        <f t="shared" si="17"/>
        <v>1373.04</v>
      </c>
      <c r="X8" s="29">
        <f t="shared" si="18"/>
        <v>1449.32</v>
      </c>
      <c r="Y8" s="29">
        <f t="shared" si="19"/>
        <v>1525.6</v>
      </c>
      <c r="Z8" s="29">
        <f t="shared" si="20"/>
        <v>1601.88</v>
      </c>
      <c r="AA8" s="29">
        <f t="shared" si="21"/>
        <v>1678.16</v>
      </c>
      <c r="AB8" s="29">
        <f t="shared" si="22"/>
        <v>1754.44</v>
      </c>
      <c r="AC8" s="29">
        <f t="shared" si="23"/>
        <v>1830.72</v>
      </c>
      <c r="AD8" s="29">
        <f t="shared" si="24"/>
        <v>1907</v>
      </c>
      <c r="AE8" s="29">
        <f t="shared" si="25"/>
        <v>1983.28</v>
      </c>
      <c r="AF8" s="29">
        <f t="shared" si="26"/>
        <v>2059.56</v>
      </c>
      <c r="AG8" s="29">
        <f t="shared" si="27"/>
        <v>2135.84</v>
      </c>
      <c r="AH8" s="29">
        <f t="shared" si="28"/>
        <v>2212.12</v>
      </c>
      <c r="AI8" s="29">
        <f t="shared" si="29"/>
        <v>2288.4</v>
      </c>
      <c r="AJ8" s="29">
        <f t="shared" si="30"/>
        <v>2364.68</v>
      </c>
      <c r="AK8" s="29">
        <f t="shared" si="31"/>
        <v>2440.96</v>
      </c>
      <c r="AL8" s="29">
        <f t="shared" si="32"/>
        <v>2517.24</v>
      </c>
      <c r="AM8" s="29">
        <f t="shared" si="33"/>
        <v>2593.52</v>
      </c>
      <c r="AN8" s="29">
        <f t="shared" si="34"/>
        <v>2669.8</v>
      </c>
      <c r="AO8" s="29">
        <f t="shared" si="35"/>
        <v>2746.08</v>
      </c>
      <c r="AP8" s="29">
        <f t="shared" si="36"/>
        <v>2822.36</v>
      </c>
      <c r="AQ8" s="29">
        <f t="shared" si="37"/>
        <v>2898.64</v>
      </c>
      <c r="AR8" s="29">
        <f t="shared" si="38"/>
        <v>2974.92</v>
      </c>
      <c r="AS8" s="29">
        <f t="shared" si="39"/>
        <v>3051.2</v>
      </c>
      <c r="AT8" s="29">
        <f t="shared" si="40"/>
        <v>3127.48</v>
      </c>
      <c r="AU8" s="29">
        <f t="shared" si="41"/>
        <v>3203.76</v>
      </c>
      <c r="AV8" s="29">
        <f t="shared" si="42"/>
        <v>3280.04</v>
      </c>
      <c r="AW8" s="29">
        <f t="shared" si="43"/>
        <v>3356.32</v>
      </c>
      <c r="AX8" s="29">
        <f t="shared" si="44"/>
        <v>3432.6</v>
      </c>
      <c r="AY8" s="29">
        <f t="shared" si="45"/>
        <v>3508.88</v>
      </c>
      <c r="AZ8" s="29">
        <f t="shared" si="46"/>
        <v>3585.16</v>
      </c>
      <c r="BA8" s="29">
        <f t="shared" si="47"/>
        <v>3661.44</v>
      </c>
      <c r="BB8" s="29">
        <f t="shared" si="48"/>
        <v>3737.72</v>
      </c>
      <c r="BC8" s="29">
        <f t="shared" si="49"/>
        <v>3814</v>
      </c>
      <c r="BD8" s="29">
        <f t="shared" si="50"/>
        <v>3890.28</v>
      </c>
      <c r="BE8" s="29">
        <f t="shared" si="51"/>
        <v>3966.56</v>
      </c>
      <c r="BF8" s="29">
        <f t="shared" si="52"/>
        <v>4042.84</v>
      </c>
      <c r="BG8" s="29">
        <f t="shared" si="53"/>
        <v>4119.12</v>
      </c>
      <c r="BH8" s="29">
        <f t="shared" si="54"/>
        <v>4195.4</v>
      </c>
      <c r="BI8" s="29">
        <f t="shared" si="55"/>
        <v>4271.68</v>
      </c>
      <c r="BJ8" s="29">
        <f t="shared" si="56"/>
        <v>4347.96</v>
      </c>
      <c r="BK8" s="29">
        <f t="shared" si="57"/>
        <v>4424.24</v>
      </c>
      <c r="BL8" s="29">
        <f t="shared" si="58"/>
        <v>4500.52</v>
      </c>
      <c r="BM8" s="29">
        <f t="shared" si="59"/>
        <v>4576.8</v>
      </c>
      <c r="BN8" s="29">
        <f t="shared" si="60"/>
        <v>4653.08</v>
      </c>
      <c r="BO8" s="29">
        <f t="shared" si="61"/>
        <v>4729.36</v>
      </c>
      <c r="BP8" s="29">
        <f t="shared" si="62"/>
        <v>4805.64</v>
      </c>
      <c r="BQ8" s="29">
        <f t="shared" si="63"/>
        <v>4881.92</v>
      </c>
      <c r="BR8" s="29">
        <f t="shared" si="64"/>
        <v>4958.2</v>
      </c>
      <c r="BS8" s="29">
        <f t="shared" si="65"/>
        <v>5034.48</v>
      </c>
      <c r="BT8" s="29">
        <f t="shared" si="66"/>
        <v>5110.76</v>
      </c>
      <c r="BU8" s="29">
        <f t="shared" si="67"/>
        <v>5187.04</v>
      </c>
      <c r="BV8" s="29">
        <f t="shared" si="68"/>
        <v>5263.32</v>
      </c>
      <c r="BW8" s="29">
        <f t="shared" si="69"/>
        <v>5339.6</v>
      </c>
    </row>
    <row r="9">
      <c r="A9" s="28" t="s">
        <v>23</v>
      </c>
      <c r="B9" s="29">
        <v>67.59</v>
      </c>
      <c r="C9" s="30">
        <v>78.09</v>
      </c>
      <c r="D9" s="30">
        <v>96.12</v>
      </c>
      <c r="E9" s="30">
        <v>109.78</v>
      </c>
      <c r="F9" s="30">
        <v>123.16</v>
      </c>
      <c r="G9" s="31">
        <f t="shared" si="1"/>
        <v>246.32</v>
      </c>
      <c r="H9" s="29">
        <f t="shared" si="2"/>
        <v>369.48</v>
      </c>
      <c r="I9" s="29">
        <f t="shared" si="3"/>
        <v>492.64</v>
      </c>
      <c r="J9" s="29">
        <f t="shared" si="4"/>
        <v>615.8</v>
      </c>
      <c r="K9" s="29">
        <f t="shared" si="5"/>
        <v>738.96</v>
      </c>
      <c r="L9" s="29">
        <f t="shared" si="6"/>
        <v>862.12</v>
      </c>
      <c r="M9" s="29">
        <f t="shared" si="7"/>
        <v>985.28</v>
      </c>
      <c r="N9" s="29">
        <f t="shared" si="8"/>
        <v>1108.44</v>
      </c>
      <c r="O9" s="29">
        <f t="shared" si="9"/>
        <v>1231.6</v>
      </c>
      <c r="P9" s="29">
        <f t="shared" si="10"/>
        <v>1354.76</v>
      </c>
      <c r="Q9" s="29">
        <f t="shared" si="11"/>
        <v>1477.92</v>
      </c>
      <c r="R9" s="29">
        <f t="shared" si="12"/>
        <v>1601.08</v>
      </c>
      <c r="S9" s="29">
        <f t="shared" si="13"/>
        <v>1724.24</v>
      </c>
      <c r="T9" s="29">
        <f t="shared" si="14"/>
        <v>1847.4</v>
      </c>
      <c r="U9" s="29">
        <f t="shared" si="15"/>
        <v>1970.56</v>
      </c>
      <c r="V9" s="29">
        <f t="shared" si="16"/>
        <v>2093.72</v>
      </c>
      <c r="W9" s="29">
        <f t="shared" si="17"/>
        <v>2216.88</v>
      </c>
      <c r="X9" s="29">
        <f t="shared" si="18"/>
        <v>2340.04</v>
      </c>
      <c r="Y9" s="29">
        <f t="shared" si="19"/>
        <v>2463.2</v>
      </c>
      <c r="Z9" s="29">
        <f t="shared" si="20"/>
        <v>2586.36</v>
      </c>
      <c r="AA9" s="29">
        <f t="shared" si="21"/>
        <v>2709.52</v>
      </c>
      <c r="AB9" s="29">
        <f t="shared" si="22"/>
        <v>2832.68</v>
      </c>
      <c r="AC9" s="29">
        <f t="shared" si="23"/>
        <v>2955.84</v>
      </c>
      <c r="AD9" s="29">
        <f t="shared" si="24"/>
        <v>3079</v>
      </c>
      <c r="AE9" s="29">
        <f t="shared" si="25"/>
        <v>3202.16</v>
      </c>
      <c r="AF9" s="29">
        <f t="shared" si="26"/>
        <v>3325.32</v>
      </c>
      <c r="AG9" s="29">
        <f t="shared" si="27"/>
        <v>3448.48</v>
      </c>
      <c r="AH9" s="29">
        <f t="shared" si="28"/>
        <v>3571.64</v>
      </c>
      <c r="AI9" s="29">
        <f t="shared" si="29"/>
        <v>3694.8</v>
      </c>
      <c r="AJ9" s="29">
        <f t="shared" si="30"/>
        <v>3817.96</v>
      </c>
      <c r="AK9" s="29">
        <f t="shared" si="31"/>
        <v>3941.12</v>
      </c>
      <c r="AL9" s="29">
        <f t="shared" si="32"/>
        <v>4064.28</v>
      </c>
      <c r="AM9" s="29">
        <f t="shared" si="33"/>
        <v>4187.44</v>
      </c>
      <c r="AN9" s="29">
        <f t="shared" si="34"/>
        <v>4310.6</v>
      </c>
      <c r="AO9" s="29">
        <f t="shared" si="35"/>
        <v>4433.76</v>
      </c>
      <c r="AP9" s="29">
        <f t="shared" si="36"/>
        <v>4556.92</v>
      </c>
      <c r="AQ9" s="29">
        <f t="shared" si="37"/>
        <v>4680.08</v>
      </c>
      <c r="AR9" s="29">
        <f t="shared" si="38"/>
        <v>4803.24</v>
      </c>
      <c r="AS9" s="29">
        <f t="shared" si="39"/>
        <v>4926.4</v>
      </c>
      <c r="AT9" s="29">
        <f t="shared" si="40"/>
        <v>5049.56</v>
      </c>
      <c r="AU9" s="29">
        <f t="shared" si="41"/>
        <v>5172.72</v>
      </c>
      <c r="AV9" s="29">
        <f t="shared" si="42"/>
        <v>5295.88</v>
      </c>
      <c r="AW9" s="29">
        <f t="shared" si="43"/>
        <v>5419.04</v>
      </c>
      <c r="AX9" s="29">
        <f t="shared" si="44"/>
        <v>5542.2</v>
      </c>
      <c r="AY9" s="29">
        <f t="shared" si="45"/>
        <v>5665.36</v>
      </c>
      <c r="AZ9" s="29">
        <f t="shared" si="46"/>
        <v>5788.52</v>
      </c>
      <c r="BA9" s="29">
        <f t="shared" si="47"/>
        <v>5911.68</v>
      </c>
      <c r="BB9" s="29">
        <f t="shared" si="48"/>
        <v>6034.84</v>
      </c>
      <c r="BC9" s="29">
        <f t="shared" si="49"/>
        <v>6158</v>
      </c>
      <c r="BD9" s="29">
        <f t="shared" si="50"/>
        <v>6281.16</v>
      </c>
      <c r="BE9" s="29">
        <f t="shared" si="51"/>
        <v>6404.32</v>
      </c>
      <c r="BF9" s="29">
        <f t="shared" si="52"/>
        <v>6527.48</v>
      </c>
      <c r="BG9" s="29">
        <f t="shared" si="53"/>
        <v>6650.64</v>
      </c>
      <c r="BH9" s="29">
        <f t="shared" si="54"/>
        <v>6773.8</v>
      </c>
      <c r="BI9" s="29">
        <f t="shared" si="55"/>
        <v>6896.96</v>
      </c>
      <c r="BJ9" s="29">
        <f t="shared" si="56"/>
        <v>7020.12</v>
      </c>
      <c r="BK9" s="29">
        <f t="shared" si="57"/>
        <v>7143.28</v>
      </c>
      <c r="BL9" s="29">
        <f t="shared" si="58"/>
        <v>7266.44</v>
      </c>
      <c r="BM9" s="29">
        <f t="shared" si="59"/>
        <v>7389.6</v>
      </c>
      <c r="BN9" s="29">
        <f t="shared" si="60"/>
        <v>7512.76</v>
      </c>
      <c r="BO9" s="29">
        <f t="shared" si="61"/>
        <v>7635.92</v>
      </c>
      <c r="BP9" s="29">
        <f t="shared" si="62"/>
        <v>7759.08</v>
      </c>
      <c r="BQ9" s="29">
        <f t="shared" si="63"/>
        <v>7882.24</v>
      </c>
      <c r="BR9" s="29">
        <f t="shared" si="64"/>
        <v>8005.4</v>
      </c>
      <c r="BS9" s="29">
        <f t="shared" si="65"/>
        <v>8128.56</v>
      </c>
      <c r="BT9" s="29">
        <f t="shared" si="66"/>
        <v>8251.72</v>
      </c>
      <c r="BU9" s="29">
        <f t="shared" si="67"/>
        <v>8374.88</v>
      </c>
      <c r="BV9" s="29">
        <f t="shared" si="68"/>
        <v>8498.04</v>
      </c>
      <c r="BW9" s="29">
        <f t="shared" si="69"/>
        <v>8621.2</v>
      </c>
    </row>
    <row r="10">
      <c r="A10" s="28" t="s">
        <v>24</v>
      </c>
      <c r="B10" s="30">
        <v>48.99</v>
      </c>
      <c r="C10" s="30">
        <v>56.79</v>
      </c>
      <c r="D10" s="30">
        <v>72.12</v>
      </c>
      <c r="E10" s="30">
        <v>79.66</v>
      </c>
      <c r="F10" s="30">
        <v>90.89</v>
      </c>
      <c r="G10" s="31">
        <f t="shared" si="1"/>
        <v>181.78</v>
      </c>
      <c r="H10" s="29">
        <f t="shared" si="2"/>
        <v>272.67</v>
      </c>
      <c r="I10" s="29">
        <f t="shared" si="3"/>
        <v>363.56</v>
      </c>
      <c r="J10" s="29">
        <f t="shared" si="4"/>
        <v>454.45</v>
      </c>
      <c r="K10" s="29">
        <f t="shared" si="5"/>
        <v>545.34</v>
      </c>
      <c r="L10" s="29">
        <f t="shared" si="6"/>
        <v>636.23</v>
      </c>
      <c r="M10" s="29">
        <f t="shared" si="7"/>
        <v>727.12</v>
      </c>
      <c r="N10" s="29">
        <f t="shared" si="8"/>
        <v>818.01</v>
      </c>
      <c r="O10" s="29">
        <f t="shared" si="9"/>
        <v>908.9</v>
      </c>
      <c r="P10" s="29">
        <f t="shared" si="10"/>
        <v>999.79</v>
      </c>
      <c r="Q10" s="29">
        <f t="shared" si="11"/>
        <v>1090.68</v>
      </c>
      <c r="R10" s="29">
        <f t="shared" si="12"/>
        <v>1181.57</v>
      </c>
      <c r="S10" s="29">
        <f t="shared" si="13"/>
        <v>1272.46</v>
      </c>
      <c r="T10" s="29">
        <f t="shared" si="14"/>
        <v>1363.35</v>
      </c>
      <c r="U10" s="29">
        <f t="shared" si="15"/>
        <v>1454.24</v>
      </c>
      <c r="V10" s="29">
        <f t="shared" si="16"/>
        <v>1545.13</v>
      </c>
      <c r="W10" s="29">
        <f t="shared" si="17"/>
        <v>1636.02</v>
      </c>
      <c r="X10" s="29">
        <f t="shared" si="18"/>
        <v>1726.91</v>
      </c>
      <c r="Y10" s="29">
        <f t="shared" si="19"/>
        <v>1817.8</v>
      </c>
      <c r="Z10" s="29">
        <f t="shared" si="20"/>
        <v>1908.69</v>
      </c>
      <c r="AA10" s="29">
        <f t="shared" si="21"/>
        <v>1999.58</v>
      </c>
      <c r="AB10" s="29">
        <f t="shared" si="22"/>
        <v>2090.47</v>
      </c>
      <c r="AC10" s="29">
        <f t="shared" si="23"/>
        <v>2181.36</v>
      </c>
      <c r="AD10" s="29">
        <f t="shared" si="24"/>
        <v>2272.25</v>
      </c>
      <c r="AE10" s="29">
        <f t="shared" si="25"/>
        <v>2363.14</v>
      </c>
      <c r="AF10" s="29">
        <f t="shared" si="26"/>
        <v>2454.03</v>
      </c>
      <c r="AG10" s="29">
        <f t="shared" si="27"/>
        <v>2544.92</v>
      </c>
      <c r="AH10" s="29">
        <f t="shared" si="28"/>
        <v>2635.81</v>
      </c>
      <c r="AI10" s="29">
        <f t="shared" si="29"/>
        <v>2726.7</v>
      </c>
      <c r="AJ10" s="29">
        <f t="shared" si="30"/>
        <v>2817.59</v>
      </c>
      <c r="AK10" s="29">
        <f t="shared" si="31"/>
        <v>2908.48</v>
      </c>
      <c r="AL10" s="29">
        <f t="shared" si="32"/>
        <v>2999.37</v>
      </c>
      <c r="AM10" s="29">
        <f t="shared" si="33"/>
        <v>3090.26</v>
      </c>
      <c r="AN10" s="29">
        <f t="shared" si="34"/>
        <v>3181.15</v>
      </c>
      <c r="AO10" s="29">
        <f t="shared" si="35"/>
        <v>3272.04</v>
      </c>
      <c r="AP10" s="29">
        <f t="shared" si="36"/>
        <v>3362.93</v>
      </c>
      <c r="AQ10" s="29">
        <f t="shared" si="37"/>
        <v>3453.82</v>
      </c>
      <c r="AR10" s="29">
        <f t="shared" si="38"/>
        <v>3544.71</v>
      </c>
      <c r="AS10" s="29">
        <f t="shared" si="39"/>
        <v>3635.6</v>
      </c>
      <c r="AT10" s="29">
        <f t="shared" si="40"/>
        <v>3726.49</v>
      </c>
      <c r="AU10" s="29">
        <f t="shared" si="41"/>
        <v>3817.38</v>
      </c>
      <c r="AV10" s="29">
        <f t="shared" si="42"/>
        <v>3908.27</v>
      </c>
      <c r="AW10" s="29">
        <f t="shared" si="43"/>
        <v>3999.16</v>
      </c>
      <c r="AX10" s="29">
        <f t="shared" si="44"/>
        <v>4090.05</v>
      </c>
      <c r="AY10" s="29">
        <f t="shared" si="45"/>
        <v>4180.94</v>
      </c>
      <c r="AZ10" s="29">
        <f t="shared" si="46"/>
        <v>4271.83</v>
      </c>
      <c r="BA10" s="29">
        <f t="shared" si="47"/>
        <v>4362.72</v>
      </c>
      <c r="BB10" s="29">
        <f t="shared" si="48"/>
        <v>4453.61</v>
      </c>
      <c r="BC10" s="29">
        <f t="shared" si="49"/>
        <v>4544.5</v>
      </c>
      <c r="BD10" s="29">
        <f t="shared" si="50"/>
        <v>4635.39</v>
      </c>
      <c r="BE10" s="29">
        <f t="shared" si="51"/>
        <v>4726.28</v>
      </c>
      <c r="BF10" s="29">
        <f t="shared" si="52"/>
        <v>4817.17</v>
      </c>
      <c r="BG10" s="29">
        <f t="shared" si="53"/>
        <v>4908.06</v>
      </c>
      <c r="BH10" s="29">
        <f t="shared" si="54"/>
        <v>4998.95</v>
      </c>
      <c r="BI10" s="29">
        <f t="shared" si="55"/>
        <v>5089.84</v>
      </c>
      <c r="BJ10" s="29">
        <f t="shared" si="56"/>
        <v>5180.73</v>
      </c>
      <c r="BK10" s="29">
        <f t="shared" si="57"/>
        <v>5271.62</v>
      </c>
      <c r="BL10" s="29">
        <f t="shared" si="58"/>
        <v>5362.51</v>
      </c>
      <c r="BM10" s="29">
        <f t="shared" si="59"/>
        <v>5453.4</v>
      </c>
      <c r="BN10" s="29">
        <f t="shared" si="60"/>
        <v>5544.29</v>
      </c>
      <c r="BO10" s="29">
        <f t="shared" si="61"/>
        <v>5635.18</v>
      </c>
      <c r="BP10" s="29">
        <f t="shared" si="62"/>
        <v>5726.07</v>
      </c>
      <c r="BQ10" s="29">
        <f t="shared" si="63"/>
        <v>5816.96</v>
      </c>
      <c r="BR10" s="29">
        <f t="shared" si="64"/>
        <v>5907.85</v>
      </c>
      <c r="BS10" s="29">
        <f t="shared" si="65"/>
        <v>5998.74</v>
      </c>
      <c r="BT10" s="29">
        <f t="shared" si="66"/>
        <v>6089.63</v>
      </c>
      <c r="BU10" s="29">
        <f t="shared" si="67"/>
        <v>6180.52</v>
      </c>
      <c r="BV10" s="29">
        <f t="shared" si="68"/>
        <v>6271.41</v>
      </c>
      <c r="BW10" s="29">
        <f t="shared" si="69"/>
        <v>6362.3</v>
      </c>
    </row>
    <row r="11">
      <c r="A11" s="28" t="s">
        <v>25</v>
      </c>
      <c r="B11" s="30">
        <v>25.0</v>
      </c>
      <c r="C11" s="30">
        <v>31.2</v>
      </c>
      <c r="D11" s="30">
        <v>56.79</v>
      </c>
      <c r="E11" s="30">
        <v>61.89</v>
      </c>
      <c r="F11" s="30">
        <v>70.84</v>
      </c>
      <c r="G11" s="32">
        <f t="shared" si="1"/>
        <v>141.68</v>
      </c>
      <c r="H11" s="33">
        <f t="shared" si="2"/>
        <v>212.52</v>
      </c>
      <c r="I11" s="33">
        <f t="shared" si="3"/>
        <v>283.36</v>
      </c>
      <c r="J11" s="33">
        <f t="shared" si="4"/>
        <v>354.2</v>
      </c>
      <c r="K11" s="33">
        <f t="shared" si="5"/>
        <v>425.04</v>
      </c>
      <c r="L11" s="33">
        <f t="shared" si="6"/>
        <v>495.88</v>
      </c>
      <c r="M11" s="33">
        <f t="shared" si="7"/>
        <v>566.72</v>
      </c>
      <c r="N11" s="33">
        <f t="shared" si="8"/>
        <v>637.56</v>
      </c>
      <c r="O11" s="33">
        <f t="shared" si="9"/>
        <v>708.4</v>
      </c>
      <c r="P11" s="33">
        <f t="shared" si="10"/>
        <v>779.24</v>
      </c>
      <c r="Q11" s="33">
        <f t="shared" si="11"/>
        <v>850.08</v>
      </c>
      <c r="R11" s="33">
        <f t="shared" si="12"/>
        <v>920.92</v>
      </c>
      <c r="S11" s="33">
        <f t="shared" si="13"/>
        <v>991.76</v>
      </c>
      <c r="T11" s="33">
        <f t="shared" si="14"/>
        <v>1062.6</v>
      </c>
      <c r="U11" s="33">
        <f t="shared" si="15"/>
        <v>1133.44</v>
      </c>
      <c r="V11" s="33">
        <f t="shared" si="16"/>
        <v>1204.28</v>
      </c>
      <c r="W11" s="33">
        <f t="shared" si="17"/>
        <v>1275.12</v>
      </c>
      <c r="X11" s="33">
        <f t="shared" si="18"/>
        <v>1345.96</v>
      </c>
      <c r="Y11" s="33">
        <f t="shared" si="19"/>
        <v>1416.8</v>
      </c>
      <c r="Z11" s="33">
        <f t="shared" si="20"/>
        <v>1487.64</v>
      </c>
      <c r="AA11" s="33">
        <f t="shared" si="21"/>
        <v>1558.48</v>
      </c>
      <c r="AB11" s="33">
        <f t="shared" si="22"/>
        <v>1629.32</v>
      </c>
      <c r="AC11" s="33">
        <f t="shared" si="23"/>
        <v>1700.16</v>
      </c>
      <c r="AD11" s="33">
        <f t="shared" si="24"/>
        <v>1771</v>
      </c>
      <c r="AE11" s="33">
        <f t="shared" si="25"/>
        <v>1841.84</v>
      </c>
      <c r="AF11" s="33">
        <f t="shared" si="26"/>
        <v>1912.68</v>
      </c>
      <c r="AG11" s="33">
        <f t="shared" si="27"/>
        <v>1983.52</v>
      </c>
      <c r="AH11" s="33">
        <f t="shared" si="28"/>
        <v>2054.36</v>
      </c>
      <c r="AI11" s="33">
        <f t="shared" si="29"/>
        <v>2125.2</v>
      </c>
      <c r="AJ11" s="33">
        <f t="shared" si="30"/>
        <v>2196.04</v>
      </c>
      <c r="AK11" s="33">
        <f t="shared" si="31"/>
        <v>2266.88</v>
      </c>
      <c r="AL11" s="33">
        <f t="shared" si="32"/>
        <v>2337.72</v>
      </c>
      <c r="AM11" s="33">
        <f t="shared" si="33"/>
        <v>2408.56</v>
      </c>
      <c r="AN11" s="33">
        <f t="shared" si="34"/>
        <v>2479.4</v>
      </c>
      <c r="AO11" s="33">
        <f t="shared" si="35"/>
        <v>2550.24</v>
      </c>
      <c r="AP11" s="33">
        <f t="shared" si="36"/>
        <v>2621.08</v>
      </c>
      <c r="AQ11" s="33">
        <f t="shared" si="37"/>
        <v>2691.92</v>
      </c>
      <c r="AR11" s="33">
        <f t="shared" si="38"/>
        <v>2762.76</v>
      </c>
      <c r="AS11" s="33">
        <f t="shared" si="39"/>
        <v>2833.6</v>
      </c>
      <c r="AT11" s="33">
        <f t="shared" si="40"/>
        <v>2904.44</v>
      </c>
      <c r="AU11" s="33">
        <f t="shared" si="41"/>
        <v>2975.28</v>
      </c>
      <c r="AV11" s="33">
        <f t="shared" si="42"/>
        <v>3046.12</v>
      </c>
      <c r="AW11" s="33">
        <f t="shared" si="43"/>
        <v>3116.96</v>
      </c>
      <c r="AX11" s="33">
        <f t="shared" si="44"/>
        <v>3187.8</v>
      </c>
      <c r="AY11" s="33">
        <f t="shared" si="45"/>
        <v>3258.64</v>
      </c>
      <c r="AZ11" s="33">
        <f t="shared" si="46"/>
        <v>3329.48</v>
      </c>
      <c r="BA11" s="33">
        <f t="shared" si="47"/>
        <v>3400.32</v>
      </c>
      <c r="BB11" s="33">
        <f t="shared" si="48"/>
        <v>3471.16</v>
      </c>
      <c r="BC11" s="33">
        <f t="shared" si="49"/>
        <v>3542</v>
      </c>
      <c r="BD11" s="33">
        <f t="shared" si="50"/>
        <v>3612.84</v>
      </c>
      <c r="BE11" s="33">
        <f t="shared" si="51"/>
        <v>3683.68</v>
      </c>
      <c r="BF11" s="33">
        <f t="shared" si="52"/>
        <v>3754.52</v>
      </c>
      <c r="BG11" s="33">
        <f t="shared" si="53"/>
        <v>3825.36</v>
      </c>
      <c r="BH11" s="33">
        <f t="shared" si="54"/>
        <v>3896.2</v>
      </c>
      <c r="BI11" s="33">
        <f t="shared" si="55"/>
        <v>3967.04</v>
      </c>
      <c r="BJ11" s="33">
        <f t="shared" si="56"/>
        <v>4037.88</v>
      </c>
      <c r="BK11" s="33">
        <f t="shared" si="57"/>
        <v>4108.72</v>
      </c>
      <c r="BL11" s="33">
        <f t="shared" si="58"/>
        <v>4179.56</v>
      </c>
      <c r="BM11" s="33">
        <f t="shared" si="59"/>
        <v>4250.4</v>
      </c>
      <c r="BN11" s="33">
        <f t="shared" si="60"/>
        <v>4321.24</v>
      </c>
      <c r="BO11" s="33">
        <f t="shared" si="61"/>
        <v>4392.08</v>
      </c>
      <c r="BP11" s="33">
        <f t="shared" si="62"/>
        <v>4462.92</v>
      </c>
      <c r="BQ11" s="33">
        <f t="shared" si="63"/>
        <v>4533.76</v>
      </c>
      <c r="BR11" s="33">
        <f t="shared" si="64"/>
        <v>4604.6</v>
      </c>
      <c r="BS11" s="33">
        <f t="shared" si="65"/>
        <v>4675.44</v>
      </c>
      <c r="BT11" s="33">
        <f t="shared" si="66"/>
        <v>4746.28</v>
      </c>
      <c r="BU11" s="33">
        <f t="shared" si="67"/>
        <v>4817.12</v>
      </c>
      <c r="BV11" s="33">
        <f t="shared" si="68"/>
        <v>4887.96</v>
      </c>
      <c r="BW11" s="33">
        <f t="shared" si="69"/>
        <v>4958.8</v>
      </c>
    </row>
    <row r="12">
      <c r="A12" s="28" t="s">
        <v>26</v>
      </c>
      <c r="B12" s="29">
        <v>65.41</v>
      </c>
      <c r="C12" s="29">
        <v>72.49</v>
      </c>
      <c r="D12" s="29">
        <v>88.45</v>
      </c>
      <c r="E12" s="30">
        <v>102.2</v>
      </c>
      <c r="F12" s="29">
        <v>107.94</v>
      </c>
      <c r="G12" s="32">
        <f t="shared" si="1"/>
        <v>215.88</v>
      </c>
      <c r="H12" s="33">
        <f t="shared" si="2"/>
        <v>323.82</v>
      </c>
      <c r="I12" s="33">
        <f t="shared" si="3"/>
        <v>431.76</v>
      </c>
      <c r="J12" s="33">
        <f t="shared" si="4"/>
        <v>539.7</v>
      </c>
      <c r="K12" s="33">
        <f t="shared" si="5"/>
        <v>647.64</v>
      </c>
      <c r="L12" s="33">
        <f t="shared" si="6"/>
        <v>755.58</v>
      </c>
      <c r="M12" s="33">
        <f t="shared" si="7"/>
        <v>863.52</v>
      </c>
      <c r="N12" s="33">
        <f t="shared" si="8"/>
        <v>971.46</v>
      </c>
      <c r="O12" s="33">
        <f t="shared" si="9"/>
        <v>1079.4</v>
      </c>
      <c r="P12" s="33">
        <f t="shared" si="10"/>
        <v>1187.34</v>
      </c>
      <c r="Q12" s="33">
        <f t="shared" si="11"/>
        <v>1295.28</v>
      </c>
      <c r="R12" s="33">
        <f t="shared" si="12"/>
        <v>1403.22</v>
      </c>
      <c r="S12" s="33">
        <f t="shared" si="13"/>
        <v>1511.16</v>
      </c>
      <c r="T12" s="33">
        <f t="shared" si="14"/>
        <v>1619.1</v>
      </c>
      <c r="U12" s="33">
        <f t="shared" si="15"/>
        <v>1727.04</v>
      </c>
      <c r="V12" s="33">
        <f t="shared" si="16"/>
        <v>1834.98</v>
      </c>
      <c r="W12" s="33">
        <f t="shared" si="17"/>
        <v>1942.92</v>
      </c>
      <c r="X12" s="33">
        <f t="shared" si="18"/>
        <v>2050.86</v>
      </c>
      <c r="Y12" s="33">
        <f t="shared" si="19"/>
        <v>2158.8</v>
      </c>
      <c r="Z12" s="33">
        <f t="shared" si="20"/>
        <v>2266.74</v>
      </c>
      <c r="AA12" s="33">
        <f t="shared" si="21"/>
        <v>2374.68</v>
      </c>
      <c r="AB12" s="33">
        <f t="shared" si="22"/>
        <v>2482.62</v>
      </c>
      <c r="AC12" s="33">
        <f t="shared" si="23"/>
        <v>2590.56</v>
      </c>
      <c r="AD12" s="33">
        <f t="shared" si="24"/>
        <v>2698.5</v>
      </c>
      <c r="AE12" s="33">
        <f t="shared" si="25"/>
        <v>2806.44</v>
      </c>
      <c r="AF12" s="33">
        <f t="shared" si="26"/>
        <v>2914.38</v>
      </c>
      <c r="AG12" s="33">
        <f t="shared" si="27"/>
        <v>3022.32</v>
      </c>
      <c r="AH12" s="33">
        <f t="shared" si="28"/>
        <v>3130.26</v>
      </c>
      <c r="AI12" s="33">
        <f t="shared" si="29"/>
        <v>3238.2</v>
      </c>
      <c r="AJ12" s="33">
        <f t="shared" si="30"/>
        <v>3346.14</v>
      </c>
      <c r="AK12" s="33">
        <f t="shared" si="31"/>
        <v>3454.08</v>
      </c>
      <c r="AL12" s="33">
        <f t="shared" si="32"/>
        <v>3562.02</v>
      </c>
      <c r="AM12" s="33">
        <f t="shared" si="33"/>
        <v>3669.96</v>
      </c>
      <c r="AN12" s="33">
        <f t="shared" si="34"/>
        <v>3777.9</v>
      </c>
      <c r="AO12" s="33">
        <f t="shared" si="35"/>
        <v>3885.84</v>
      </c>
      <c r="AP12" s="33">
        <f t="shared" si="36"/>
        <v>3993.78</v>
      </c>
      <c r="AQ12" s="33">
        <f t="shared" si="37"/>
        <v>4101.72</v>
      </c>
      <c r="AR12" s="33">
        <f t="shared" si="38"/>
        <v>4209.66</v>
      </c>
      <c r="AS12" s="33">
        <f t="shared" si="39"/>
        <v>4317.6</v>
      </c>
      <c r="AT12" s="33">
        <f t="shared" si="40"/>
        <v>4425.54</v>
      </c>
      <c r="AU12" s="33">
        <f t="shared" si="41"/>
        <v>4533.48</v>
      </c>
      <c r="AV12" s="33">
        <f t="shared" si="42"/>
        <v>4641.42</v>
      </c>
      <c r="AW12" s="33">
        <f t="shared" si="43"/>
        <v>4749.36</v>
      </c>
      <c r="AX12" s="33">
        <f t="shared" si="44"/>
        <v>4857.3</v>
      </c>
      <c r="AY12" s="33">
        <f t="shared" si="45"/>
        <v>4965.24</v>
      </c>
      <c r="AZ12" s="33">
        <f t="shared" si="46"/>
        <v>5073.18</v>
      </c>
      <c r="BA12" s="33">
        <f t="shared" si="47"/>
        <v>5181.12</v>
      </c>
      <c r="BB12" s="33">
        <f t="shared" si="48"/>
        <v>5289.06</v>
      </c>
      <c r="BC12" s="33">
        <f t="shared" si="49"/>
        <v>5397</v>
      </c>
      <c r="BD12" s="33">
        <f t="shared" si="50"/>
        <v>5504.94</v>
      </c>
      <c r="BE12" s="33">
        <f t="shared" si="51"/>
        <v>5612.88</v>
      </c>
      <c r="BF12" s="33">
        <f t="shared" si="52"/>
        <v>5720.82</v>
      </c>
      <c r="BG12" s="33">
        <f t="shared" si="53"/>
        <v>5828.76</v>
      </c>
      <c r="BH12" s="33">
        <f t="shared" si="54"/>
        <v>5936.7</v>
      </c>
      <c r="BI12" s="33">
        <f t="shared" si="55"/>
        <v>6044.64</v>
      </c>
      <c r="BJ12" s="33">
        <f t="shared" si="56"/>
        <v>6152.58</v>
      </c>
      <c r="BK12" s="33">
        <f t="shared" si="57"/>
        <v>6260.52</v>
      </c>
      <c r="BL12" s="33">
        <f t="shared" si="58"/>
        <v>6368.46</v>
      </c>
      <c r="BM12" s="33">
        <f t="shared" si="59"/>
        <v>6476.4</v>
      </c>
      <c r="BN12" s="33">
        <f t="shared" si="60"/>
        <v>6584.34</v>
      </c>
      <c r="BO12" s="33">
        <f t="shared" si="61"/>
        <v>6692.28</v>
      </c>
      <c r="BP12" s="33">
        <f t="shared" si="62"/>
        <v>6800.22</v>
      </c>
      <c r="BQ12" s="33">
        <f t="shared" si="63"/>
        <v>6908.16</v>
      </c>
      <c r="BR12" s="33">
        <f t="shared" si="64"/>
        <v>7016.1</v>
      </c>
      <c r="BS12" s="33">
        <f t="shared" si="65"/>
        <v>7124.04</v>
      </c>
      <c r="BT12" s="33">
        <f t="shared" si="66"/>
        <v>7231.98</v>
      </c>
      <c r="BU12" s="33">
        <f t="shared" si="67"/>
        <v>7339.92</v>
      </c>
      <c r="BV12" s="33">
        <f t="shared" si="68"/>
        <v>7447.86</v>
      </c>
      <c r="BW12" s="33">
        <f t="shared" si="69"/>
        <v>7555.8</v>
      </c>
    </row>
    <row r="13">
      <c r="A13" s="28" t="s">
        <v>27</v>
      </c>
      <c r="B13" s="29">
        <v>14.77</v>
      </c>
      <c r="C13" s="29">
        <v>18.79</v>
      </c>
      <c r="D13" s="30">
        <v>35.97</v>
      </c>
      <c r="E13" s="30">
        <v>38.45</v>
      </c>
      <c r="F13" s="30">
        <v>43.76</v>
      </c>
      <c r="G13" s="32">
        <f t="shared" si="1"/>
        <v>87.52</v>
      </c>
      <c r="H13" s="33">
        <f t="shared" si="2"/>
        <v>131.28</v>
      </c>
      <c r="I13" s="33">
        <f t="shared" si="3"/>
        <v>175.04</v>
      </c>
      <c r="J13" s="33">
        <f t="shared" si="4"/>
        <v>218.8</v>
      </c>
      <c r="K13" s="33">
        <f t="shared" si="5"/>
        <v>262.56</v>
      </c>
      <c r="L13" s="33">
        <f t="shared" si="6"/>
        <v>306.32</v>
      </c>
      <c r="M13" s="33">
        <f t="shared" si="7"/>
        <v>350.08</v>
      </c>
      <c r="N13" s="33">
        <f t="shared" si="8"/>
        <v>393.84</v>
      </c>
      <c r="O13" s="33">
        <f t="shared" si="9"/>
        <v>437.6</v>
      </c>
      <c r="P13" s="33">
        <f t="shared" si="10"/>
        <v>481.36</v>
      </c>
      <c r="Q13" s="33">
        <f t="shared" si="11"/>
        <v>525.12</v>
      </c>
      <c r="R13" s="33">
        <f t="shared" si="12"/>
        <v>568.88</v>
      </c>
      <c r="S13" s="33">
        <f t="shared" si="13"/>
        <v>612.64</v>
      </c>
      <c r="T13" s="33">
        <f t="shared" si="14"/>
        <v>656.4</v>
      </c>
      <c r="U13" s="33">
        <f t="shared" si="15"/>
        <v>700.16</v>
      </c>
      <c r="V13" s="33">
        <f t="shared" si="16"/>
        <v>743.92</v>
      </c>
      <c r="W13" s="33">
        <f t="shared" si="17"/>
        <v>787.68</v>
      </c>
      <c r="X13" s="33">
        <f t="shared" si="18"/>
        <v>831.44</v>
      </c>
      <c r="Y13" s="33">
        <f t="shared" si="19"/>
        <v>875.2</v>
      </c>
      <c r="Z13" s="33">
        <f t="shared" si="20"/>
        <v>918.96</v>
      </c>
      <c r="AA13" s="33">
        <f t="shared" si="21"/>
        <v>962.72</v>
      </c>
      <c r="AB13" s="33">
        <f t="shared" si="22"/>
        <v>1006.48</v>
      </c>
      <c r="AC13" s="33">
        <f t="shared" si="23"/>
        <v>1050.24</v>
      </c>
      <c r="AD13" s="33">
        <f t="shared" si="24"/>
        <v>1094</v>
      </c>
      <c r="AE13" s="33">
        <f t="shared" si="25"/>
        <v>1137.76</v>
      </c>
      <c r="AF13" s="33">
        <f t="shared" si="26"/>
        <v>1181.52</v>
      </c>
      <c r="AG13" s="33">
        <f t="shared" si="27"/>
        <v>1225.28</v>
      </c>
      <c r="AH13" s="33">
        <f t="shared" si="28"/>
        <v>1269.04</v>
      </c>
      <c r="AI13" s="33">
        <f t="shared" si="29"/>
        <v>1312.8</v>
      </c>
      <c r="AJ13" s="33">
        <f t="shared" si="30"/>
        <v>1356.56</v>
      </c>
      <c r="AK13" s="33">
        <f t="shared" si="31"/>
        <v>1400.32</v>
      </c>
      <c r="AL13" s="33">
        <f t="shared" si="32"/>
        <v>1444.08</v>
      </c>
      <c r="AM13" s="33">
        <f t="shared" si="33"/>
        <v>1487.84</v>
      </c>
      <c r="AN13" s="33">
        <f t="shared" si="34"/>
        <v>1531.6</v>
      </c>
      <c r="AO13" s="33">
        <f t="shared" si="35"/>
        <v>1575.36</v>
      </c>
      <c r="AP13" s="33">
        <f t="shared" si="36"/>
        <v>1619.12</v>
      </c>
      <c r="AQ13" s="33">
        <f t="shared" si="37"/>
        <v>1662.88</v>
      </c>
      <c r="AR13" s="33">
        <f t="shared" si="38"/>
        <v>1706.64</v>
      </c>
      <c r="AS13" s="33">
        <f t="shared" si="39"/>
        <v>1750.4</v>
      </c>
      <c r="AT13" s="33">
        <f t="shared" si="40"/>
        <v>1794.16</v>
      </c>
      <c r="AU13" s="33">
        <f t="shared" si="41"/>
        <v>1837.92</v>
      </c>
      <c r="AV13" s="33">
        <f t="shared" si="42"/>
        <v>1881.68</v>
      </c>
      <c r="AW13" s="33">
        <f t="shared" si="43"/>
        <v>1925.44</v>
      </c>
      <c r="AX13" s="33">
        <f t="shared" si="44"/>
        <v>1969.2</v>
      </c>
      <c r="AY13" s="33">
        <f t="shared" si="45"/>
        <v>2012.96</v>
      </c>
      <c r="AZ13" s="33">
        <f t="shared" si="46"/>
        <v>2056.72</v>
      </c>
      <c r="BA13" s="33">
        <f t="shared" si="47"/>
        <v>2100.48</v>
      </c>
      <c r="BB13" s="33">
        <f t="shared" si="48"/>
        <v>2144.24</v>
      </c>
      <c r="BC13" s="33">
        <f t="shared" si="49"/>
        <v>2188</v>
      </c>
      <c r="BD13" s="33">
        <f t="shared" si="50"/>
        <v>2231.76</v>
      </c>
      <c r="BE13" s="33">
        <f t="shared" si="51"/>
        <v>2275.52</v>
      </c>
      <c r="BF13" s="33">
        <f t="shared" si="52"/>
        <v>2319.28</v>
      </c>
      <c r="BG13" s="33">
        <f t="shared" si="53"/>
        <v>2363.04</v>
      </c>
      <c r="BH13" s="33">
        <f t="shared" si="54"/>
        <v>2406.8</v>
      </c>
      <c r="BI13" s="33">
        <f t="shared" si="55"/>
        <v>2450.56</v>
      </c>
      <c r="BJ13" s="33">
        <f t="shared" si="56"/>
        <v>2494.32</v>
      </c>
      <c r="BK13" s="33">
        <f t="shared" si="57"/>
        <v>2538.08</v>
      </c>
      <c r="BL13" s="33">
        <f t="shared" si="58"/>
        <v>2581.84</v>
      </c>
      <c r="BM13" s="33">
        <f t="shared" si="59"/>
        <v>2625.6</v>
      </c>
      <c r="BN13" s="33">
        <f t="shared" si="60"/>
        <v>2669.36</v>
      </c>
      <c r="BO13" s="33">
        <f t="shared" si="61"/>
        <v>2713.12</v>
      </c>
      <c r="BP13" s="33">
        <f t="shared" si="62"/>
        <v>2756.88</v>
      </c>
      <c r="BQ13" s="33">
        <f t="shared" si="63"/>
        <v>2800.64</v>
      </c>
      <c r="BR13" s="33">
        <f t="shared" si="64"/>
        <v>2844.4</v>
      </c>
      <c r="BS13" s="33">
        <f t="shared" si="65"/>
        <v>2888.16</v>
      </c>
      <c r="BT13" s="33">
        <f t="shared" si="66"/>
        <v>2931.92</v>
      </c>
      <c r="BU13" s="33">
        <f t="shared" si="67"/>
        <v>2975.68</v>
      </c>
      <c r="BV13" s="33">
        <f t="shared" si="68"/>
        <v>3019.44</v>
      </c>
      <c r="BW13" s="33">
        <f t="shared" si="69"/>
        <v>3063.2</v>
      </c>
    </row>
    <row r="14">
      <c r="A14" s="28" t="s">
        <v>28</v>
      </c>
      <c r="B14" s="29">
        <v>79.58</v>
      </c>
      <c r="C14" s="29">
        <v>89.04</v>
      </c>
      <c r="D14" s="29">
        <v>110.31</v>
      </c>
      <c r="E14" s="29">
        <v>124.48</v>
      </c>
      <c r="F14" s="30">
        <v>144.3</v>
      </c>
      <c r="G14" s="32">
        <f t="shared" si="1"/>
        <v>288.6</v>
      </c>
      <c r="H14" s="33">
        <f t="shared" si="2"/>
        <v>432.9</v>
      </c>
      <c r="I14" s="33">
        <f t="shared" si="3"/>
        <v>577.2</v>
      </c>
      <c r="J14" s="33">
        <f t="shared" si="4"/>
        <v>721.5</v>
      </c>
      <c r="K14" s="33">
        <f t="shared" si="5"/>
        <v>865.8</v>
      </c>
      <c r="L14" s="33">
        <f t="shared" si="6"/>
        <v>1010.1</v>
      </c>
      <c r="M14" s="33">
        <f t="shared" si="7"/>
        <v>1154.4</v>
      </c>
      <c r="N14" s="33">
        <f t="shared" si="8"/>
        <v>1298.7</v>
      </c>
      <c r="O14" s="33">
        <f t="shared" si="9"/>
        <v>1443</v>
      </c>
      <c r="P14" s="33">
        <f t="shared" si="10"/>
        <v>1587.3</v>
      </c>
      <c r="Q14" s="33">
        <f t="shared" si="11"/>
        <v>1731.6</v>
      </c>
      <c r="R14" s="33">
        <f t="shared" si="12"/>
        <v>1875.9</v>
      </c>
      <c r="S14" s="33">
        <f t="shared" si="13"/>
        <v>2020.2</v>
      </c>
      <c r="T14" s="33">
        <f t="shared" si="14"/>
        <v>2164.5</v>
      </c>
      <c r="U14" s="33">
        <f t="shared" si="15"/>
        <v>2308.8</v>
      </c>
      <c r="V14" s="33">
        <f t="shared" si="16"/>
        <v>2453.1</v>
      </c>
      <c r="W14" s="33">
        <f t="shared" si="17"/>
        <v>2597.4</v>
      </c>
      <c r="X14" s="33">
        <f t="shared" si="18"/>
        <v>2741.7</v>
      </c>
      <c r="Y14" s="33">
        <f t="shared" si="19"/>
        <v>2886</v>
      </c>
      <c r="Z14" s="33">
        <f t="shared" si="20"/>
        <v>3030.3</v>
      </c>
      <c r="AA14" s="33">
        <f t="shared" si="21"/>
        <v>3174.6</v>
      </c>
      <c r="AB14" s="33">
        <f t="shared" si="22"/>
        <v>3318.9</v>
      </c>
      <c r="AC14" s="33">
        <f t="shared" si="23"/>
        <v>3463.2</v>
      </c>
      <c r="AD14" s="33">
        <f t="shared" si="24"/>
        <v>3607.5</v>
      </c>
      <c r="AE14" s="33">
        <f t="shared" si="25"/>
        <v>3751.8</v>
      </c>
      <c r="AF14" s="33">
        <f t="shared" si="26"/>
        <v>3896.1</v>
      </c>
      <c r="AG14" s="33">
        <f t="shared" si="27"/>
        <v>4040.4</v>
      </c>
      <c r="AH14" s="33">
        <f t="shared" si="28"/>
        <v>4184.7</v>
      </c>
      <c r="AI14" s="33">
        <f t="shared" si="29"/>
        <v>4329</v>
      </c>
      <c r="AJ14" s="33">
        <f t="shared" si="30"/>
        <v>4473.3</v>
      </c>
      <c r="AK14" s="33">
        <f t="shared" si="31"/>
        <v>4617.6</v>
      </c>
      <c r="AL14" s="33">
        <f t="shared" si="32"/>
        <v>4761.9</v>
      </c>
      <c r="AM14" s="33">
        <f t="shared" si="33"/>
        <v>4906.2</v>
      </c>
      <c r="AN14" s="33">
        <f t="shared" si="34"/>
        <v>5050.5</v>
      </c>
      <c r="AO14" s="33">
        <f t="shared" si="35"/>
        <v>5194.8</v>
      </c>
      <c r="AP14" s="33">
        <f t="shared" si="36"/>
        <v>5339.1</v>
      </c>
      <c r="AQ14" s="33">
        <f t="shared" si="37"/>
        <v>5483.4</v>
      </c>
      <c r="AR14" s="33">
        <f t="shared" si="38"/>
        <v>5627.7</v>
      </c>
      <c r="AS14" s="33">
        <f t="shared" si="39"/>
        <v>5772</v>
      </c>
      <c r="AT14" s="33">
        <f t="shared" si="40"/>
        <v>5916.3</v>
      </c>
      <c r="AU14" s="33">
        <f t="shared" si="41"/>
        <v>6060.6</v>
      </c>
      <c r="AV14" s="33">
        <f t="shared" si="42"/>
        <v>6204.9</v>
      </c>
      <c r="AW14" s="33">
        <f t="shared" si="43"/>
        <v>6349.2</v>
      </c>
      <c r="AX14" s="33">
        <f t="shared" si="44"/>
        <v>6493.5</v>
      </c>
      <c r="AY14" s="33">
        <f t="shared" si="45"/>
        <v>6637.8</v>
      </c>
      <c r="AZ14" s="33">
        <f t="shared" si="46"/>
        <v>6782.1</v>
      </c>
      <c r="BA14" s="33">
        <f t="shared" si="47"/>
        <v>6926.4</v>
      </c>
      <c r="BB14" s="33">
        <f t="shared" si="48"/>
        <v>7070.7</v>
      </c>
      <c r="BC14" s="33">
        <f t="shared" si="49"/>
        <v>7215</v>
      </c>
      <c r="BD14" s="33">
        <f t="shared" si="50"/>
        <v>7359.3</v>
      </c>
      <c r="BE14" s="33">
        <f t="shared" si="51"/>
        <v>7503.6</v>
      </c>
      <c r="BF14" s="33">
        <f t="shared" si="52"/>
        <v>7647.9</v>
      </c>
      <c r="BG14" s="33">
        <f t="shared" si="53"/>
        <v>7792.2</v>
      </c>
      <c r="BH14" s="33">
        <f t="shared" si="54"/>
        <v>7936.5</v>
      </c>
      <c r="BI14" s="33">
        <f t="shared" si="55"/>
        <v>8080.8</v>
      </c>
      <c r="BJ14" s="33">
        <f t="shared" si="56"/>
        <v>8225.1</v>
      </c>
      <c r="BK14" s="33">
        <f t="shared" si="57"/>
        <v>8369.4</v>
      </c>
      <c r="BL14" s="33">
        <f t="shared" si="58"/>
        <v>8513.7</v>
      </c>
      <c r="BM14" s="33">
        <f t="shared" si="59"/>
        <v>8658</v>
      </c>
      <c r="BN14" s="33">
        <f t="shared" si="60"/>
        <v>8802.3</v>
      </c>
      <c r="BO14" s="33">
        <f t="shared" si="61"/>
        <v>8946.6</v>
      </c>
      <c r="BP14" s="33">
        <f t="shared" si="62"/>
        <v>9090.9</v>
      </c>
      <c r="BQ14" s="33">
        <f t="shared" si="63"/>
        <v>9235.2</v>
      </c>
      <c r="BR14" s="33">
        <f t="shared" si="64"/>
        <v>9379.5</v>
      </c>
      <c r="BS14" s="33">
        <f t="shared" si="65"/>
        <v>9523.8</v>
      </c>
      <c r="BT14" s="33">
        <f t="shared" si="66"/>
        <v>9668.1</v>
      </c>
      <c r="BU14" s="33">
        <f t="shared" si="67"/>
        <v>9812.4</v>
      </c>
      <c r="BV14" s="33">
        <f t="shared" si="68"/>
        <v>9956.7</v>
      </c>
      <c r="BW14" s="33">
        <f t="shared" si="69"/>
        <v>10101</v>
      </c>
    </row>
    <row r="15">
      <c r="A15" s="28" t="s">
        <v>29</v>
      </c>
      <c r="B15" s="29">
        <v>49.16</v>
      </c>
      <c r="C15" s="29">
        <v>57.43</v>
      </c>
      <c r="D15" s="30">
        <v>77.33</v>
      </c>
      <c r="E15" s="30">
        <v>84.41</v>
      </c>
      <c r="F15" s="30">
        <v>96.51</v>
      </c>
      <c r="G15" s="32">
        <f t="shared" si="1"/>
        <v>193.02</v>
      </c>
      <c r="H15" s="33">
        <f t="shared" si="2"/>
        <v>289.53</v>
      </c>
      <c r="I15" s="33">
        <f t="shared" si="3"/>
        <v>386.04</v>
      </c>
      <c r="J15" s="33">
        <f t="shared" si="4"/>
        <v>482.55</v>
      </c>
      <c r="K15" s="33">
        <f t="shared" si="5"/>
        <v>579.06</v>
      </c>
      <c r="L15" s="33">
        <f t="shared" si="6"/>
        <v>675.57</v>
      </c>
      <c r="M15" s="33">
        <f t="shared" si="7"/>
        <v>772.08</v>
      </c>
      <c r="N15" s="33">
        <f t="shared" si="8"/>
        <v>868.59</v>
      </c>
      <c r="O15" s="33">
        <f t="shared" si="9"/>
        <v>965.1</v>
      </c>
      <c r="P15" s="33">
        <f t="shared" si="10"/>
        <v>1061.61</v>
      </c>
      <c r="Q15" s="33">
        <f t="shared" si="11"/>
        <v>1158.12</v>
      </c>
      <c r="R15" s="33">
        <f t="shared" si="12"/>
        <v>1254.63</v>
      </c>
      <c r="S15" s="33">
        <f t="shared" si="13"/>
        <v>1351.14</v>
      </c>
      <c r="T15" s="33">
        <f t="shared" si="14"/>
        <v>1447.65</v>
      </c>
      <c r="U15" s="33">
        <f t="shared" si="15"/>
        <v>1544.16</v>
      </c>
      <c r="V15" s="33">
        <f t="shared" si="16"/>
        <v>1640.67</v>
      </c>
      <c r="W15" s="33">
        <f t="shared" si="17"/>
        <v>1737.18</v>
      </c>
      <c r="X15" s="33">
        <f t="shared" si="18"/>
        <v>1833.69</v>
      </c>
      <c r="Y15" s="33">
        <f t="shared" si="19"/>
        <v>1930.2</v>
      </c>
      <c r="Z15" s="33">
        <f t="shared" si="20"/>
        <v>2026.71</v>
      </c>
      <c r="AA15" s="33">
        <f t="shared" si="21"/>
        <v>2123.22</v>
      </c>
      <c r="AB15" s="33">
        <f t="shared" si="22"/>
        <v>2219.73</v>
      </c>
      <c r="AC15" s="33">
        <f t="shared" si="23"/>
        <v>2316.24</v>
      </c>
      <c r="AD15" s="33">
        <f t="shared" si="24"/>
        <v>2412.75</v>
      </c>
      <c r="AE15" s="33">
        <f t="shared" si="25"/>
        <v>2509.26</v>
      </c>
      <c r="AF15" s="33">
        <f t="shared" si="26"/>
        <v>2605.77</v>
      </c>
      <c r="AG15" s="33">
        <f t="shared" si="27"/>
        <v>2702.28</v>
      </c>
      <c r="AH15" s="33">
        <f t="shared" si="28"/>
        <v>2798.79</v>
      </c>
      <c r="AI15" s="33">
        <f t="shared" si="29"/>
        <v>2895.3</v>
      </c>
      <c r="AJ15" s="33">
        <f t="shared" si="30"/>
        <v>2991.81</v>
      </c>
      <c r="AK15" s="33">
        <f t="shared" si="31"/>
        <v>3088.32</v>
      </c>
      <c r="AL15" s="33">
        <f t="shared" si="32"/>
        <v>3184.83</v>
      </c>
      <c r="AM15" s="33">
        <f t="shared" si="33"/>
        <v>3281.34</v>
      </c>
      <c r="AN15" s="33">
        <f t="shared" si="34"/>
        <v>3377.85</v>
      </c>
      <c r="AO15" s="33">
        <f t="shared" si="35"/>
        <v>3474.36</v>
      </c>
      <c r="AP15" s="33">
        <f t="shared" si="36"/>
        <v>3570.87</v>
      </c>
      <c r="AQ15" s="33">
        <f t="shared" si="37"/>
        <v>3667.38</v>
      </c>
      <c r="AR15" s="33">
        <f t="shared" si="38"/>
        <v>3763.89</v>
      </c>
      <c r="AS15" s="33">
        <f t="shared" si="39"/>
        <v>3860.4</v>
      </c>
      <c r="AT15" s="33">
        <f t="shared" si="40"/>
        <v>3956.91</v>
      </c>
      <c r="AU15" s="33">
        <f t="shared" si="41"/>
        <v>4053.42</v>
      </c>
      <c r="AV15" s="33">
        <f t="shared" si="42"/>
        <v>4149.93</v>
      </c>
      <c r="AW15" s="33">
        <f t="shared" si="43"/>
        <v>4246.44</v>
      </c>
      <c r="AX15" s="33">
        <f t="shared" si="44"/>
        <v>4342.95</v>
      </c>
      <c r="AY15" s="33">
        <f t="shared" si="45"/>
        <v>4439.46</v>
      </c>
      <c r="AZ15" s="33">
        <f t="shared" si="46"/>
        <v>4535.97</v>
      </c>
      <c r="BA15" s="33">
        <f t="shared" si="47"/>
        <v>4632.48</v>
      </c>
      <c r="BB15" s="33">
        <f t="shared" si="48"/>
        <v>4728.99</v>
      </c>
      <c r="BC15" s="33">
        <f t="shared" si="49"/>
        <v>4825.5</v>
      </c>
      <c r="BD15" s="33">
        <f t="shared" si="50"/>
        <v>4922.01</v>
      </c>
      <c r="BE15" s="33">
        <f t="shared" si="51"/>
        <v>5018.52</v>
      </c>
      <c r="BF15" s="33">
        <f t="shared" si="52"/>
        <v>5115.03</v>
      </c>
      <c r="BG15" s="33">
        <f t="shared" si="53"/>
        <v>5211.54</v>
      </c>
      <c r="BH15" s="33">
        <f t="shared" si="54"/>
        <v>5308.05</v>
      </c>
      <c r="BI15" s="33">
        <f t="shared" si="55"/>
        <v>5404.56</v>
      </c>
      <c r="BJ15" s="33">
        <f t="shared" si="56"/>
        <v>5501.07</v>
      </c>
      <c r="BK15" s="33">
        <f t="shared" si="57"/>
        <v>5597.58</v>
      </c>
      <c r="BL15" s="33">
        <f t="shared" si="58"/>
        <v>5694.09</v>
      </c>
      <c r="BM15" s="33">
        <f t="shared" si="59"/>
        <v>5790.6</v>
      </c>
      <c r="BN15" s="33">
        <f t="shared" si="60"/>
        <v>5887.11</v>
      </c>
      <c r="BO15" s="33">
        <f t="shared" si="61"/>
        <v>5983.62</v>
      </c>
      <c r="BP15" s="33">
        <f t="shared" si="62"/>
        <v>6080.13</v>
      </c>
      <c r="BQ15" s="33">
        <f t="shared" si="63"/>
        <v>6176.64</v>
      </c>
      <c r="BR15" s="33">
        <f t="shared" si="64"/>
        <v>6273.15</v>
      </c>
      <c r="BS15" s="33">
        <f t="shared" si="65"/>
        <v>6369.66</v>
      </c>
      <c r="BT15" s="33">
        <f t="shared" si="66"/>
        <v>6466.17</v>
      </c>
      <c r="BU15" s="33">
        <f t="shared" si="67"/>
        <v>6562.68</v>
      </c>
      <c r="BV15" s="33">
        <f t="shared" si="68"/>
        <v>6659.19</v>
      </c>
      <c r="BW15" s="33">
        <f t="shared" si="69"/>
        <v>6755.7</v>
      </c>
    </row>
    <row r="16">
      <c r="A16" s="28" t="s">
        <v>30</v>
      </c>
      <c r="B16" s="29">
        <v>22.34</v>
      </c>
      <c r="C16" s="30">
        <v>30.37</v>
      </c>
      <c r="D16" s="30">
        <v>53.49</v>
      </c>
      <c r="E16" s="30">
        <v>59.37</v>
      </c>
      <c r="F16" s="29">
        <v>63.75</v>
      </c>
      <c r="G16" s="32">
        <f t="shared" si="1"/>
        <v>127.5</v>
      </c>
      <c r="H16" s="33">
        <f t="shared" si="2"/>
        <v>191.25</v>
      </c>
      <c r="I16" s="33">
        <f t="shared" si="3"/>
        <v>255</v>
      </c>
      <c r="J16" s="33">
        <f t="shared" si="4"/>
        <v>318.75</v>
      </c>
      <c r="K16" s="33">
        <f t="shared" si="5"/>
        <v>382.5</v>
      </c>
      <c r="L16" s="33">
        <f t="shared" si="6"/>
        <v>446.25</v>
      </c>
      <c r="M16" s="33">
        <f t="shared" si="7"/>
        <v>510</v>
      </c>
      <c r="N16" s="33">
        <f t="shared" si="8"/>
        <v>573.75</v>
      </c>
      <c r="O16" s="33">
        <f t="shared" si="9"/>
        <v>637.5</v>
      </c>
      <c r="P16" s="33">
        <f t="shared" si="10"/>
        <v>701.25</v>
      </c>
      <c r="Q16" s="33">
        <f t="shared" si="11"/>
        <v>765</v>
      </c>
      <c r="R16" s="33">
        <f t="shared" si="12"/>
        <v>828.75</v>
      </c>
      <c r="S16" s="33">
        <f t="shared" si="13"/>
        <v>892.5</v>
      </c>
      <c r="T16" s="33">
        <f t="shared" si="14"/>
        <v>956.25</v>
      </c>
      <c r="U16" s="33">
        <f t="shared" si="15"/>
        <v>1020</v>
      </c>
      <c r="V16" s="33">
        <f t="shared" si="16"/>
        <v>1083.75</v>
      </c>
      <c r="W16" s="33">
        <f t="shared" si="17"/>
        <v>1147.5</v>
      </c>
      <c r="X16" s="33">
        <f t="shared" si="18"/>
        <v>1211.25</v>
      </c>
      <c r="Y16" s="33">
        <f t="shared" si="19"/>
        <v>1275</v>
      </c>
      <c r="Z16" s="33">
        <f t="shared" si="20"/>
        <v>1338.75</v>
      </c>
      <c r="AA16" s="33">
        <f t="shared" si="21"/>
        <v>1402.5</v>
      </c>
      <c r="AB16" s="33">
        <f t="shared" si="22"/>
        <v>1466.25</v>
      </c>
      <c r="AC16" s="33">
        <f t="shared" si="23"/>
        <v>1530</v>
      </c>
      <c r="AD16" s="33">
        <f t="shared" si="24"/>
        <v>1593.75</v>
      </c>
      <c r="AE16" s="33">
        <f t="shared" si="25"/>
        <v>1657.5</v>
      </c>
      <c r="AF16" s="33">
        <f t="shared" si="26"/>
        <v>1721.25</v>
      </c>
      <c r="AG16" s="33">
        <f t="shared" si="27"/>
        <v>1785</v>
      </c>
      <c r="AH16" s="33">
        <f t="shared" si="28"/>
        <v>1848.75</v>
      </c>
      <c r="AI16" s="33">
        <f t="shared" si="29"/>
        <v>1912.5</v>
      </c>
      <c r="AJ16" s="33">
        <f t="shared" si="30"/>
        <v>1976.25</v>
      </c>
      <c r="AK16" s="33">
        <f t="shared" si="31"/>
        <v>2040</v>
      </c>
      <c r="AL16" s="33">
        <f t="shared" si="32"/>
        <v>2103.75</v>
      </c>
      <c r="AM16" s="33">
        <f t="shared" si="33"/>
        <v>2167.5</v>
      </c>
      <c r="AN16" s="33">
        <f t="shared" si="34"/>
        <v>2231.25</v>
      </c>
      <c r="AO16" s="33">
        <f t="shared" si="35"/>
        <v>2295</v>
      </c>
      <c r="AP16" s="33">
        <f t="shared" si="36"/>
        <v>2358.75</v>
      </c>
      <c r="AQ16" s="33">
        <f t="shared" si="37"/>
        <v>2422.5</v>
      </c>
      <c r="AR16" s="33">
        <f t="shared" si="38"/>
        <v>2486.25</v>
      </c>
      <c r="AS16" s="33">
        <f t="shared" si="39"/>
        <v>2550</v>
      </c>
      <c r="AT16" s="33">
        <f t="shared" si="40"/>
        <v>2613.75</v>
      </c>
      <c r="AU16" s="33">
        <f t="shared" si="41"/>
        <v>2677.5</v>
      </c>
      <c r="AV16" s="33">
        <f t="shared" si="42"/>
        <v>2741.25</v>
      </c>
      <c r="AW16" s="33">
        <f t="shared" si="43"/>
        <v>2805</v>
      </c>
      <c r="AX16" s="33">
        <f t="shared" si="44"/>
        <v>2868.75</v>
      </c>
      <c r="AY16" s="33">
        <f t="shared" si="45"/>
        <v>2932.5</v>
      </c>
      <c r="AZ16" s="33">
        <f t="shared" si="46"/>
        <v>2996.25</v>
      </c>
      <c r="BA16" s="33">
        <f t="shared" si="47"/>
        <v>3060</v>
      </c>
      <c r="BB16" s="33">
        <f t="shared" si="48"/>
        <v>3123.75</v>
      </c>
      <c r="BC16" s="33">
        <f t="shared" si="49"/>
        <v>3187.5</v>
      </c>
      <c r="BD16" s="33">
        <f t="shared" si="50"/>
        <v>3251.25</v>
      </c>
      <c r="BE16" s="33">
        <f t="shared" si="51"/>
        <v>3315</v>
      </c>
      <c r="BF16" s="33">
        <f t="shared" si="52"/>
        <v>3378.75</v>
      </c>
      <c r="BG16" s="33">
        <f t="shared" si="53"/>
        <v>3442.5</v>
      </c>
      <c r="BH16" s="33">
        <f t="shared" si="54"/>
        <v>3506.25</v>
      </c>
      <c r="BI16" s="33">
        <f t="shared" si="55"/>
        <v>3570</v>
      </c>
      <c r="BJ16" s="33">
        <f t="shared" si="56"/>
        <v>3633.75</v>
      </c>
      <c r="BK16" s="33">
        <f t="shared" si="57"/>
        <v>3697.5</v>
      </c>
      <c r="BL16" s="33">
        <f t="shared" si="58"/>
        <v>3761.25</v>
      </c>
      <c r="BM16" s="33">
        <f t="shared" si="59"/>
        <v>3825</v>
      </c>
      <c r="BN16" s="33">
        <f t="shared" si="60"/>
        <v>3888.75</v>
      </c>
      <c r="BO16" s="33">
        <f t="shared" si="61"/>
        <v>3952.5</v>
      </c>
      <c r="BP16" s="33">
        <f t="shared" si="62"/>
        <v>4016.25</v>
      </c>
      <c r="BQ16" s="33">
        <f t="shared" si="63"/>
        <v>4080</v>
      </c>
      <c r="BR16" s="33">
        <f t="shared" si="64"/>
        <v>4143.75</v>
      </c>
      <c r="BS16" s="33">
        <f t="shared" si="65"/>
        <v>4207.5</v>
      </c>
      <c r="BT16" s="33">
        <f t="shared" si="66"/>
        <v>4271.25</v>
      </c>
      <c r="BU16" s="33">
        <f t="shared" si="67"/>
        <v>4335</v>
      </c>
      <c r="BV16" s="33">
        <f t="shared" si="68"/>
        <v>4398.75</v>
      </c>
      <c r="BW16" s="33">
        <f t="shared" si="69"/>
        <v>4462.5</v>
      </c>
    </row>
    <row r="17">
      <c r="A17" s="28" t="s">
        <v>31</v>
      </c>
      <c r="B17" s="30">
        <v>19.96</v>
      </c>
      <c r="C17" s="30">
        <v>24.59</v>
      </c>
      <c r="D17" s="30">
        <v>43.19</v>
      </c>
      <c r="E17" s="29">
        <v>45.67</v>
      </c>
      <c r="F17" s="29">
        <v>50.69</v>
      </c>
      <c r="G17" s="32">
        <f t="shared" si="1"/>
        <v>101.38</v>
      </c>
      <c r="H17" s="33">
        <f t="shared" si="2"/>
        <v>152.07</v>
      </c>
      <c r="I17" s="33">
        <f t="shared" si="3"/>
        <v>202.76</v>
      </c>
      <c r="J17" s="33">
        <f t="shared" si="4"/>
        <v>253.45</v>
      </c>
      <c r="K17" s="33">
        <f t="shared" si="5"/>
        <v>304.14</v>
      </c>
      <c r="L17" s="33">
        <f t="shared" si="6"/>
        <v>354.83</v>
      </c>
      <c r="M17" s="33">
        <f t="shared" si="7"/>
        <v>405.52</v>
      </c>
      <c r="N17" s="33">
        <f t="shared" si="8"/>
        <v>456.21</v>
      </c>
      <c r="O17" s="33">
        <f t="shared" si="9"/>
        <v>506.9</v>
      </c>
      <c r="P17" s="33">
        <f t="shared" si="10"/>
        <v>557.59</v>
      </c>
      <c r="Q17" s="33">
        <f t="shared" si="11"/>
        <v>608.28</v>
      </c>
      <c r="R17" s="33">
        <f t="shared" si="12"/>
        <v>658.97</v>
      </c>
      <c r="S17" s="33">
        <f t="shared" si="13"/>
        <v>709.66</v>
      </c>
      <c r="T17" s="33">
        <f t="shared" si="14"/>
        <v>760.35</v>
      </c>
      <c r="U17" s="33">
        <f t="shared" si="15"/>
        <v>811.04</v>
      </c>
      <c r="V17" s="33">
        <f t="shared" si="16"/>
        <v>861.73</v>
      </c>
      <c r="W17" s="33">
        <f t="shared" si="17"/>
        <v>912.42</v>
      </c>
      <c r="X17" s="33">
        <f t="shared" si="18"/>
        <v>963.11</v>
      </c>
      <c r="Y17" s="33">
        <f t="shared" si="19"/>
        <v>1013.8</v>
      </c>
      <c r="Z17" s="33">
        <f t="shared" si="20"/>
        <v>1064.49</v>
      </c>
      <c r="AA17" s="33">
        <f t="shared" si="21"/>
        <v>1115.18</v>
      </c>
      <c r="AB17" s="33">
        <f t="shared" si="22"/>
        <v>1165.87</v>
      </c>
      <c r="AC17" s="33">
        <f t="shared" si="23"/>
        <v>1216.56</v>
      </c>
      <c r="AD17" s="33">
        <f t="shared" si="24"/>
        <v>1267.25</v>
      </c>
      <c r="AE17" s="33">
        <f t="shared" si="25"/>
        <v>1317.94</v>
      </c>
      <c r="AF17" s="33">
        <f t="shared" si="26"/>
        <v>1368.63</v>
      </c>
      <c r="AG17" s="33">
        <f t="shared" si="27"/>
        <v>1419.32</v>
      </c>
      <c r="AH17" s="33">
        <f t="shared" si="28"/>
        <v>1470.01</v>
      </c>
      <c r="AI17" s="33">
        <f t="shared" si="29"/>
        <v>1520.7</v>
      </c>
      <c r="AJ17" s="33">
        <f t="shared" si="30"/>
        <v>1571.39</v>
      </c>
      <c r="AK17" s="33">
        <f t="shared" si="31"/>
        <v>1622.08</v>
      </c>
      <c r="AL17" s="33">
        <f t="shared" si="32"/>
        <v>1672.77</v>
      </c>
      <c r="AM17" s="33">
        <f t="shared" si="33"/>
        <v>1723.46</v>
      </c>
      <c r="AN17" s="33">
        <f t="shared" si="34"/>
        <v>1774.15</v>
      </c>
      <c r="AO17" s="33">
        <f t="shared" si="35"/>
        <v>1824.84</v>
      </c>
      <c r="AP17" s="33">
        <f t="shared" si="36"/>
        <v>1875.53</v>
      </c>
      <c r="AQ17" s="33">
        <f t="shared" si="37"/>
        <v>1926.22</v>
      </c>
      <c r="AR17" s="33">
        <f t="shared" si="38"/>
        <v>1976.91</v>
      </c>
      <c r="AS17" s="33">
        <f t="shared" si="39"/>
        <v>2027.6</v>
      </c>
      <c r="AT17" s="33">
        <f t="shared" si="40"/>
        <v>2078.29</v>
      </c>
      <c r="AU17" s="33">
        <f t="shared" si="41"/>
        <v>2128.98</v>
      </c>
      <c r="AV17" s="33">
        <f t="shared" si="42"/>
        <v>2179.67</v>
      </c>
      <c r="AW17" s="33">
        <f t="shared" si="43"/>
        <v>2230.36</v>
      </c>
      <c r="AX17" s="33">
        <f t="shared" si="44"/>
        <v>2281.05</v>
      </c>
      <c r="AY17" s="33">
        <f t="shared" si="45"/>
        <v>2331.74</v>
      </c>
      <c r="AZ17" s="33">
        <f t="shared" si="46"/>
        <v>2382.43</v>
      </c>
      <c r="BA17" s="33">
        <f t="shared" si="47"/>
        <v>2433.12</v>
      </c>
      <c r="BB17" s="33">
        <f t="shared" si="48"/>
        <v>2483.81</v>
      </c>
      <c r="BC17" s="33">
        <f t="shared" si="49"/>
        <v>2534.5</v>
      </c>
      <c r="BD17" s="33">
        <f t="shared" si="50"/>
        <v>2585.19</v>
      </c>
      <c r="BE17" s="33">
        <f t="shared" si="51"/>
        <v>2635.88</v>
      </c>
      <c r="BF17" s="33">
        <f t="shared" si="52"/>
        <v>2686.57</v>
      </c>
      <c r="BG17" s="33">
        <f t="shared" si="53"/>
        <v>2737.26</v>
      </c>
      <c r="BH17" s="33">
        <f t="shared" si="54"/>
        <v>2787.95</v>
      </c>
      <c r="BI17" s="33">
        <f t="shared" si="55"/>
        <v>2838.64</v>
      </c>
      <c r="BJ17" s="33">
        <f t="shared" si="56"/>
        <v>2889.33</v>
      </c>
      <c r="BK17" s="33">
        <f t="shared" si="57"/>
        <v>2940.02</v>
      </c>
      <c r="BL17" s="33">
        <f t="shared" si="58"/>
        <v>2990.71</v>
      </c>
      <c r="BM17" s="33">
        <f t="shared" si="59"/>
        <v>3041.4</v>
      </c>
      <c r="BN17" s="33">
        <f t="shared" si="60"/>
        <v>3092.09</v>
      </c>
      <c r="BO17" s="33">
        <f t="shared" si="61"/>
        <v>3142.78</v>
      </c>
      <c r="BP17" s="33">
        <f t="shared" si="62"/>
        <v>3193.47</v>
      </c>
      <c r="BQ17" s="33">
        <f t="shared" si="63"/>
        <v>3244.16</v>
      </c>
      <c r="BR17" s="33">
        <f t="shared" si="64"/>
        <v>3294.85</v>
      </c>
      <c r="BS17" s="33">
        <f t="shared" si="65"/>
        <v>3345.54</v>
      </c>
      <c r="BT17" s="33">
        <f t="shared" si="66"/>
        <v>3396.23</v>
      </c>
      <c r="BU17" s="33">
        <f t="shared" si="67"/>
        <v>3446.92</v>
      </c>
      <c r="BV17" s="33">
        <f t="shared" si="68"/>
        <v>3497.61</v>
      </c>
      <c r="BW17" s="33">
        <f t="shared" si="69"/>
        <v>3548.3</v>
      </c>
    </row>
    <row r="18">
      <c r="A18" s="28" t="s">
        <v>32</v>
      </c>
      <c r="B18" s="29">
        <v>29.9</v>
      </c>
      <c r="C18" s="30">
        <v>38.5</v>
      </c>
      <c r="D18" s="30">
        <v>66.81</v>
      </c>
      <c r="E18" s="30">
        <v>73.11</v>
      </c>
      <c r="F18" s="30">
        <v>84.49</v>
      </c>
      <c r="G18" s="32">
        <f t="shared" si="1"/>
        <v>168.98</v>
      </c>
      <c r="H18" s="33">
        <f t="shared" si="2"/>
        <v>253.47</v>
      </c>
      <c r="I18" s="33">
        <f t="shared" si="3"/>
        <v>337.96</v>
      </c>
      <c r="J18" s="33">
        <f t="shared" si="4"/>
        <v>422.45</v>
      </c>
      <c r="K18" s="33">
        <f t="shared" si="5"/>
        <v>506.94</v>
      </c>
      <c r="L18" s="33">
        <f t="shared" si="6"/>
        <v>591.43</v>
      </c>
      <c r="M18" s="33">
        <f t="shared" si="7"/>
        <v>675.92</v>
      </c>
      <c r="N18" s="33">
        <f t="shared" si="8"/>
        <v>760.41</v>
      </c>
      <c r="O18" s="33">
        <f t="shared" si="9"/>
        <v>844.9</v>
      </c>
      <c r="P18" s="33">
        <f t="shared" si="10"/>
        <v>929.39</v>
      </c>
      <c r="Q18" s="33">
        <f t="shared" si="11"/>
        <v>1013.88</v>
      </c>
      <c r="R18" s="33">
        <f t="shared" si="12"/>
        <v>1098.37</v>
      </c>
      <c r="S18" s="33">
        <f t="shared" si="13"/>
        <v>1182.86</v>
      </c>
      <c r="T18" s="33">
        <f t="shared" si="14"/>
        <v>1267.35</v>
      </c>
      <c r="U18" s="33">
        <f t="shared" si="15"/>
        <v>1351.84</v>
      </c>
      <c r="V18" s="33">
        <f t="shared" si="16"/>
        <v>1436.33</v>
      </c>
      <c r="W18" s="33">
        <f t="shared" si="17"/>
        <v>1520.82</v>
      </c>
      <c r="X18" s="33">
        <f t="shared" si="18"/>
        <v>1605.31</v>
      </c>
      <c r="Y18" s="33">
        <f t="shared" si="19"/>
        <v>1689.8</v>
      </c>
      <c r="Z18" s="33">
        <f t="shared" si="20"/>
        <v>1774.29</v>
      </c>
      <c r="AA18" s="33">
        <f t="shared" si="21"/>
        <v>1858.78</v>
      </c>
      <c r="AB18" s="33">
        <f t="shared" si="22"/>
        <v>1943.27</v>
      </c>
      <c r="AC18" s="33">
        <f t="shared" si="23"/>
        <v>2027.76</v>
      </c>
      <c r="AD18" s="33">
        <f t="shared" si="24"/>
        <v>2112.25</v>
      </c>
      <c r="AE18" s="33">
        <f t="shared" si="25"/>
        <v>2196.74</v>
      </c>
      <c r="AF18" s="33">
        <f t="shared" si="26"/>
        <v>2281.23</v>
      </c>
      <c r="AG18" s="33">
        <f t="shared" si="27"/>
        <v>2365.72</v>
      </c>
      <c r="AH18" s="33">
        <f t="shared" si="28"/>
        <v>2450.21</v>
      </c>
      <c r="AI18" s="33">
        <f t="shared" si="29"/>
        <v>2534.7</v>
      </c>
      <c r="AJ18" s="33">
        <f t="shared" si="30"/>
        <v>2619.19</v>
      </c>
      <c r="AK18" s="33">
        <f t="shared" si="31"/>
        <v>2703.68</v>
      </c>
      <c r="AL18" s="33">
        <f t="shared" si="32"/>
        <v>2788.17</v>
      </c>
      <c r="AM18" s="33">
        <f t="shared" si="33"/>
        <v>2872.66</v>
      </c>
      <c r="AN18" s="33">
        <f t="shared" si="34"/>
        <v>2957.15</v>
      </c>
      <c r="AO18" s="33">
        <f t="shared" si="35"/>
        <v>3041.64</v>
      </c>
      <c r="AP18" s="33">
        <f t="shared" si="36"/>
        <v>3126.13</v>
      </c>
      <c r="AQ18" s="33">
        <f t="shared" si="37"/>
        <v>3210.62</v>
      </c>
      <c r="AR18" s="33">
        <f t="shared" si="38"/>
        <v>3295.11</v>
      </c>
      <c r="AS18" s="33">
        <f t="shared" si="39"/>
        <v>3379.6</v>
      </c>
      <c r="AT18" s="33">
        <f t="shared" si="40"/>
        <v>3464.09</v>
      </c>
      <c r="AU18" s="33">
        <f t="shared" si="41"/>
        <v>3548.58</v>
      </c>
      <c r="AV18" s="33">
        <f t="shared" si="42"/>
        <v>3633.07</v>
      </c>
      <c r="AW18" s="33">
        <f t="shared" si="43"/>
        <v>3717.56</v>
      </c>
      <c r="AX18" s="33">
        <f t="shared" si="44"/>
        <v>3802.05</v>
      </c>
      <c r="AY18" s="33">
        <f t="shared" si="45"/>
        <v>3886.54</v>
      </c>
      <c r="AZ18" s="33">
        <f t="shared" si="46"/>
        <v>3971.03</v>
      </c>
      <c r="BA18" s="33">
        <f t="shared" si="47"/>
        <v>4055.52</v>
      </c>
      <c r="BB18" s="33">
        <f t="shared" si="48"/>
        <v>4140.01</v>
      </c>
      <c r="BC18" s="33">
        <f t="shared" si="49"/>
        <v>4224.5</v>
      </c>
      <c r="BD18" s="33">
        <f t="shared" si="50"/>
        <v>4308.99</v>
      </c>
      <c r="BE18" s="33">
        <f t="shared" si="51"/>
        <v>4393.48</v>
      </c>
      <c r="BF18" s="33">
        <f t="shared" si="52"/>
        <v>4477.97</v>
      </c>
      <c r="BG18" s="33">
        <f t="shared" si="53"/>
        <v>4562.46</v>
      </c>
      <c r="BH18" s="33">
        <f t="shared" si="54"/>
        <v>4646.95</v>
      </c>
      <c r="BI18" s="33">
        <f t="shared" si="55"/>
        <v>4731.44</v>
      </c>
      <c r="BJ18" s="33">
        <f t="shared" si="56"/>
        <v>4815.93</v>
      </c>
      <c r="BK18" s="33">
        <f t="shared" si="57"/>
        <v>4900.42</v>
      </c>
      <c r="BL18" s="33">
        <f t="shared" si="58"/>
        <v>4984.91</v>
      </c>
      <c r="BM18" s="33">
        <f t="shared" si="59"/>
        <v>5069.4</v>
      </c>
      <c r="BN18" s="33">
        <f t="shared" si="60"/>
        <v>5153.89</v>
      </c>
      <c r="BO18" s="33">
        <f t="shared" si="61"/>
        <v>5238.38</v>
      </c>
      <c r="BP18" s="33">
        <f t="shared" si="62"/>
        <v>5322.87</v>
      </c>
      <c r="BQ18" s="33">
        <f t="shared" si="63"/>
        <v>5407.36</v>
      </c>
      <c r="BR18" s="33">
        <f t="shared" si="64"/>
        <v>5491.85</v>
      </c>
      <c r="BS18" s="33">
        <f t="shared" si="65"/>
        <v>5576.34</v>
      </c>
      <c r="BT18" s="33">
        <f t="shared" si="66"/>
        <v>5660.83</v>
      </c>
      <c r="BU18" s="33">
        <f t="shared" si="67"/>
        <v>5745.32</v>
      </c>
      <c r="BV18" s="33">
        <f t="shared" si="68"/>
        <v>5829.81</v>
      </c>
      <c r="BW18" s="33">
        <f t="shared" si="69"/>
        <v>5914.3</v>
      </c>
    </row>
    <row r="19">
      <c r="A19" s="28" t="s">
        <v>33</v>
      </c>
      <c r="B19" s="29">
        <v>73.74</v>
      </c>
      <c r="C19" s="30">
        <v>85.0</v>
      </c>
      <c r="D19" s="30">
        <v>104.0</v>
      </c>
      <c r="E19" s="30">
        <v>120.0</v>
      </c>
      <c r="F19" s="34">
        <v>134.0</v>
      </c>
      <c r="G19" s="32">
        <f t="shared" si="1"/>
        <v>268</v>
      </c>
      <c r="H19" s="33">
        <f t="shared" si="2"/>
        <v>402</v>
      </c>
      <c r="I19" s="33">
        <f t="shared" si="3"/>
        <v>536</v>
      </c>
      <c r="J19" s="33">
        <f t="shared" si="4"/>
        <v>670</v>
      </c>
      <c r="K19" s="33">
        <f t="shared" si="5"/>
        <v>804</v>
      </c>
      <c r="L19" s="33">
        <f t="shared" si="6"/>
        <v>938</v>
      </c>
      <c r="M19" s="33">
        <f t="shared" si="7"/>
        <v>1072</v>
      </c>
      <c r="N19" s="33">
        <f t="shared" si="8"/>
        <v>1206</v>
      </c>
      <c r="O19" s="33">
        <f t="shared" si="9"/>
        <v>1340</v>
      </c>
      <c r="P19" s="33">
        <f t="shared" si="10"/>
        <v>1474</v>
      </c>
      <c r="Q19" s="33">
        <f t="shared" si="11"/>
        <v>1608</v>
      </c>
      <c r="R19" s="33">
        <f t="shared" si="12"/>
        <v>1742</v>
      </c>
      <c r="S19" s="33">
        <f t="shared" si="13"/>
        <v>1876</v>
      </c>
      <c r="T19" s="33">
        <f t="shared" si="14"/>
        <v>2010</v>
      </c>
      <c r="U19" s="33">
        <f t="shared" si="15"/>
        <v>2144</v>
      </c>
      <c r="V19" s="33">
        <f t="shared" si="16"/>
        <v>2278</v>
      </c>
      <c r="W19" s="33">
        <f t="shared" si="17"/>
        <v>2412</v>
      </c>
      <c r="X19" s="33">
        <f t="shared" si="18"/>
        <v>2546</v>
      </c>
      <c r="Y19" s="33">
        <f t="shared" si="19"/>
        <v>2680</v>
      </c>
      <c r="Z19" s="33">
        <f t="shared" si="20"/>
        <v>2814</v>
      </c>
      <c r="AA19" s="33">
        <f t="shared" si="21"/>
        <v>2948</v>
      </c>
      <c r="AB19" s="33">
        <f t="shared" si="22"/>
        <v>3082</v>
      </c>
      <c r="AC19" s="33">
        <f t="shared" si="23"/>
        <v>3216</v>
      </c>
      <c r="AD19" s="33">
        <f t="shared" si="24"/>
        <v>3350</v>
      </c>
      <c r="AE19" s="33">
        <f t="shared" si="25"/>
        <v>3484</v>
      </c>
      <c r="AF19" s="33">
        <f t="shared" si="26"/>
        <v>3618</v>
      </c>
      <c r="AG19" s="33">
        <f t="shared" si="27"/>
        <v>3752</v>
      </c>
      <c r="AH19" s="33">
        <f t="shared" si="28"/>
        <v>3886</v>
      </c>
      <c r="AI19" s="33">
        <f t="shared" si="29"/>
        <v>4020</v>
      </c>
      <c r="AJ19" s="33">
        <f t="shared" si="30"/>
        <v>4154</v>
      </c>
      <c r="AK19" s="33">
        <f t="shared" si="31"/>
        <v>4288</v>
      </c>
      <c r="AL19" s="33">
        <f t="shared" si="32"/>
        <v>4422</v>
      </c>
      <c r="AM19" s="33">
        <f t="shared" si="33"/>
        <v>4556</v>
      </c>
      <c r="AN19" s="33">
        <f t="shared" si="34"/>
        <v>4690</v>
      </c>
      <c r="AO19" s="33">
        <f t="shared" si="35"/>
        <v>4824</v>
      </c>
      <c r="AP19" s="33">
        <f t="shared" si="36"/>
        <v>4958</v>
      </c>
      <c r="AQ19" s="33">
        <f t="shared" si="37"/>
        <v>5092</v>
      </c>
      <c r="AR19" s="33">
        <f t="shared" si="38"/>
        <v>5226</v>
      </c>
      <c r="AS19" s="33">
        <f t="shared" si="39"/>
        <v>5360</v>
      </c>
      <c r="AT19" s="33">
        <f t="shared" si="40"/>
        <v>5494</v>
      </c>
      <c r="AU19" s="33">
        <f t="shared" si="41"/>
        <v>5628</v>
      </c>
      <c r="AV19" s="33">
        <f t="shared" si="42"/>
        <v>5762</v>
      </c>
      <c r="AW19" s="33">
        <f t="shared" si="43"/>
        <v>5896</v>
      </c>
      <c r="AX19" s="33">
        <f t="shared" si="44"/>
        <v>6030</v>
      </c>
      <c r="AY19" s="33">
        <f t="shared" si="45"/>
        <v>6164</v>
      </c>
      <c r="AZ19" s="33">
        <f t="shared" si="46"/>
        <v>6298</v>
      </c>
      <c r="BA19" s="33">
        <f t="shared" si="47"/>
        <v>6432</v>
      </c>
      <c r="BB19" s="33">
        <f t="shared" si="48"/>
        <v>6566</v>
      </c>
      <c r="BC19" s="33">
        <f t="shared" si="49"/>
        <v>6700</v>
      </c>
      <c r="BD19" s="33">
        <f t="shared" si="50"/>
        <v>6834</v>
      </c>
      <c r="BE19" s="33">
        <f t="shared" si="51"/>
        <v>6968</v>
      </c>
      <c r="BF19" s="33">
        <f t="shared" si="52"/>
        <v>7102</v>
      </c>
      <c r="BG19" s="33">
        <f t="shared" si="53"/>
        <v>7236</v>
      </c>
      <c r="BH19" s="33">
        <f t="shared" si="54"/>
        <v>7370</v>
      </c>
      <c r="BI19" s="33">
        <f t="shared" si="55"/>
        <v>7504</v>
      </c>
      <c r="BJ19" s="33">
        <f t="shared" si="56"/>
        <v>7638</v>
      </c>
      <c r="BK19" s="33">
        <f t="shared" si="57"/>
        <v>7772</v>
      </c>
      <c r="BL19" s="33">
        <f t="shared" si="58"/>
        <v>7906</v>
      </c>
      <c r="BM19" s="33">
        <f t="shared" si="59"/>
        <v>8040</v>
      </c>
      <c r="BN19" s="33">
        <f t="shared" si="60"/>
        <v>8174</v>
      </c>
      <c r="BO19" s="33">
        <f t="shared" si="61"/>
        <v>8308</v>
      </c>
      <c r="BP19" s="33">
        <f t="shared" si="62"/>
        <v>8442</v>
      </c>
      <c r="BQ19" s="33">
        <f t="shared" si="63"/>
        <v>8576</v>
      </c>
      <c r="BR19" s="33">
        <f t="shared" si="64"/>
        <v>8710</v>
      </c>
      <c r="BS19" s="33">
        <f t="shared" si="65"/>
        <v>8844</v>
      </c>
      <c r="BT19" s="33">
        <f t="shared" si="66"/>
        <v>8978</v>
      </c>
      <c r="BU19" s="33">
        <f t="shared" si="67"/>
        <v>9112</v>
      </c>
      <c r="BV19" s="33">
        <f t="shared" si="68"/>
        <v>9246</v>
      </c>
      <c r="BW19" s="33">
        <f t="shared" si="69"/>
        <v>9380</v>
      </c>
    </row>
    <row r="20">
      <c r="A20" s="28" t="s">
        <v>34</v>
      </c>
      <c r="B20" s="29">
        <v>47.98</v>
      </c>
      <c r="C20" s="29">
        <v>56.07</v>
      </c>
      <c r="D20" s="29">
        <v>72.2</v>
      </c>
      <c r="E20" s="29">
        <v>80.29</v>
      </c>
      <c r="F20" s="29">
        <v>88.33</v>
      </c>
      <c r="G20" s="31">
        <f t="shared" si="1"/>
        <v>176.66</v>
      </c>
      <c r="H20" s="29">
        <f t="shared" si="2"/>
        <v>264.99</v>
      </c>
      <c r="I20" s="29">
        <f t="shared" si="3"/>
        <v>353.32</v>
      </c>
      <c r="J20" s="29">
        <f t="shared" si="4"/>
        <v>441.65</v>
      </c>
      <c r="K20" s="29">
        <f t="shared" si="5"/>
        <v>529.98</v>
      </c>
      <c r="L20" s="29">
        <f t="shared" si="6"/>
        <v>618.31</v>
      </c>
      <c r="M20" s="29">
        <f t="shared" si="7"/>
        <v>706.64</v>
      </c>
      <c r="N20" s="29">
        <f t="shared" si="8"/>
        <v>794.97</v>
      </c>
      <c r="O20" s="29">
        <f t="shared" si="9"/>
        <v>883.3</v>
      </c>
      <c r="P20" s="29">
        <f t="shared" si="10"/>
        <v>971.63</v>
      </c>
      <c r="Q20" s="29">
        <f t="shared" si="11"/>
        <v>1059.96</v>
      </c>
      <c r="R20" s="29">
        <f t="shared" si="12"/>
        <v>1148.29</v>
      </c>
      <c r="S20" s="29">
        <f t="shared" si="13"/>
        <v>1236.62</v>
      </c>
      <c r="T20" s="29">
        <f t="shared" si="14"/>
        <v>1324.95</v>
      </c>
      <c r="U20" s="29">
        <f t="shared" si="15"/>
        <v>1413.28</v>
      </c>
      <c r="V20" s="29">
        <f t="shared" si="16"/>
        <v>1501.61</v>
      </c>
      <c r="W20" s="29">
        <f t="shared" si="17"/>
        <v>1589.94</v>
      </c>
      <c r="X20" s="29">
        <f t="shared" si="18"/>
        <v>1678.27</v>
      </c>
      <c r="Y20" s="29">
        <f t="shared" si="19"/>
        <v>1766.6</v>
      </c>
      <c r="Z20" s="29">
        <f t="shared" si="20"/>
        <v>1854.93</v>
      </c>
      <c r="AA20" s="29">
        <f t="shared" si="21"/>
        <v>1943.26</v>
      </c>
      <c r="AB20" s="29">
        <f t="shared" si="22"/>
        <v>2031.59</v>
      </c>
      <c r="AC20" s="29">
        <f t="shared" si="23"/>
        <v>2119.92</v>
      </c>
      <c r="AD20" s="29">
        <f t="shared" si="24"/>
        <v>2208.25</v>
      </c>
      <c r="AE20" s="29">
        <f t="shared" si="25"/>
        <v>2296.58</v>
      </c>
      <c r="AF20" s="29">
        <f t="shared" si="26"/>
        <v>2384.91</v>
      </c>
      <c r="AG20" s="29">
        <f t="shared" si="27"/>
        <v>2473.24</v>
      </c>
      <c r="AH20" s="29">
        <f t="shared" si="28"/>
        <v>2561.57</v>
      </c>
      <c r="AI20" s="29">
        <f t="shared" si="29"/>
        <v>2649.9</v>
      </c>
      <c r="AJ20" s="29">
        <f t="shared" si="30"/>
        <v>2738.23</v>
      </c>
      <c r="AK20" s="29">
        <f t="shared" si="31"/>
        <v>2826.56</v>
      </c>
      <c r="AL20" s="29">
        <f t="shared" si="32"/>
        <v>2914.89</v>
      </c>
      <c r="AM20" s="29">
        <f t="shared" si="33"/>
        <v>3003.22</v>
      </c>
      <c r="AN20" s="29">
        <f t="shared" si="34"/>
        <v>3091.55</v>
      </c>
      <c r="AO20" s="29">
        <f t="shared" si="35"/>
        <v>3179.88</v>
      </c>
      <c r="AP20" s="29">
        <f t="shared" si="36"/>
        <v>3268.21</v>
      </c>
      <c r="AQ20" s="29">
        <f t="shared" si="37"/>
        <v>3356.54</v>
      </c>
      <c r="AR20" s="29">
        <f t="shared" si="38"/>
        <v>3444.87</v>
      </c>
      <c r="AS20" s="29">
        <f t="shared" si="39"/>
        <v>3533.2</v>
      </c>
      <c r="AT20" s="29">
        <f t="shared" si="40"/>
        <v>3621.53</v>
      </c>
      <c r="AU20" s="29">
        <f t="shared" si="41"/>
        <v>3709.86</v>
      </c>
      <c r="AV20" s="29">
        <f t="shared" si="42"/>
        <v>3798.19</v>
      </c>
      <c r="AW20" s="29">
        <f t="shared" si="43"/>
        <v>3886.52</v>
      </c>
      <c r="AX20" s="29">
        <f t="shared" si="44"/>
        <v>3974.85</v>
      </c>
      <c r="AY20" s="29">
        <f t="shared" si="45"/>
        <v>4063.18</v>
      </c>
      <c r="AZ20" s="29">
        <f t="shared" si="46"/>
        <v>4151.51</v>
      </c>
      <c r="BA20" s="29">
        <f t="shared" si="47"/>
        <v>4239.84</v>
      </c>
      <c r="BB20" s="29">
        <f t="shared" si="48"/>
        <v>4328.17</v>
      </c>
      <c r="BC20" s="29">
        <f t="shared" si="49"/>
        <v>4416.5</v>
      </c>
      <c r="BD20" s="29">
        <f t="shared" si="50"/>
        <v>4504.83</v>
      </c>
      <c r="BE20" s="29">
        <f t="shared" si="51"/>
        <v>4593.16</v>
      </c>
      <c r="BF20" s="29">
        <f t="shared" si="52"/>
        <v>4681.49</v>
      </c>
      <c r="BG20" s="29">
        <f t="shared" si="53"/>
        <v>4769.82</v>
      </c>
      <c r="BH20" s="29">
        <f t="shared" si="54"/>
        <v>4858.15</v>
      </c>
      <c r="BI20" s="29">
        <f t="shared" si="55"/>
        <v>4946.48</v>
      </c>
      <c r="BJ20" s="29">
        <f t="shared" si="56"/>
        <v>5034.81</v>
      </c>
      <c r="BK20" s="29">
        <f t="shared" si="57"/>
        <v>5123.14</v>
      </c>
      <c r="BL20" s="29">
        <f t="shared" si="58"/>
        <v>5211.47</v>
      </c>
      <c r="BM20" s="29">
        <f t="shared" si="59"/>
        <v>5299.8</v>
      </c>
      <c r="BN20" s="29">
        <f t="shared" si="60"/>
        <v>5388.13</v>
      </c>
      <c r="BO20" s="29">
        <f t="shared" si="61"/>
        <v>5476.46</v>
      </c>
      <c r="BP20" s="29">
        <f t="shared" si="62"/>
        <v>5564.79</v>
      </c>
      <c r="BQ20" s="29">
        <f t="shared" si="63"/>
        <v>5653.12</v>
      </c>
      <c r="BR20" s="29">
        <f t="shared" si="64"/>
        <v>5741.45</v>
      </c>
      <c r="BS20" s="29">
        <f t="shared" si="65"/>
        <v>5829.78</v>
      </c>
      <c r="BT20" s="29">
        <f t="shared" si="66"/>
        <v>5918.11</v>
      </c>
      <c r="BU20" s="29">
        <f t="shared" si="67"/>
        <v>6006.44</v>
      </c>
      <c r="BV20" s="29">
        <f t="shared" si="68"/>
        <v>6094.77</v>
      </c>
      <c r="BW20" s="29">
        <f t="shared" si="69"/>
        <v>6183.1</v>
      </c>
    </row>
    <row r="21">
      <c r="A21" s="28" t="s">
        <v>35</v>
      </c>
      <c r="B21" s="29">
        <v>16.19</v>
      </c>
      <c r="C21" s="30">
        <v>22.08</v>
      </c>
      <c r="D21" s="30">
        <v>38.34</v>
      </c>
      <c r="E21" s="30">
        <v>42.33</v>
      </c>
      <c r="F21" s="30">
        <v>48.32</v>
      </c>
      <c r="G21" s="32">
        <f t="shared" si="1"/>
        <v>96.64</v>
      </c>
      <c r="H21" s="33">
        <f t="shared" si="2"/>
        <v>144.96</v>
      </c>
      <c r="I21" s="33">
        <f t="shared" si="3"/>
        <v>193.28</v>
      </c>
      <c r="J21" s="33">
        <f t="shared" si="4"/>
        <v>241.6</v>
      </c>
      <c r="K21" s="33">
        <f t="shared" si="5"/>
        <v>289.92</v>
      </c>
      <c r="L21" s="33">
        <f t="shared" si="6"/>
        <v>338.24</v>
      </c>
      <c r="M21" s="33">
        <f t="shared" si="7"/>
        <v>386.56</v>
      </c>
      <c r="N21" s="33">
        <f t="shared" si="8"/>
        <v>434.88</v>
      </c>
      <c r="O21" s="33">
        <f t="shared" si="9"/>
        <v>483.2</v>
      </c>
      <c r="P21" s="33">
        <f t="shared" si="10"/>
        <v>531.52</v>
      </c>
      <c r="Q21" s="33">
        <f t="shared" si="11"/>
        <v>579.84</v>
      </c>
      <c r="R21" s="33">
        <f t="shared" si="12"/>
        <v>628.16</v>
      </c>
      <c r="S21" s="33">
        <f t="shared" si="13"/>
        <v>676.48</v>
      </c>
      <c r="T21" s="33">
        <f t="shared" si="14"/>
        <v>724.8</v>
      </c>
      <c r="U21" s="33">
        <f t="shared" si="15"/>
        <v>773.12</v>
      </c>
      <c r="V21" s="33">
        <f t="shared" si="16"/>
        <v>821.44</v>
      </c>
      <c r="W21" s="33">
        <f t="shared" si="17"/>
        <v>869.76</v>
      </c>
      <c r="X21" s="33">
        <f t="shared" si="18"/>
        <v>918.08</v>
      </c>
      <c r="Y21" s="33">
        <f t="shared" si="19"/>
        <v>966.4</v>
      </c>
      <c r="Z21" s="33">
        <f t="shared" si="20"/>
        <v>1014.72</v>
      </c>
      <c r="AA21" s="33">
        <f t="shared" si="21"/>
        <v>1063.04</v>
      </c>
      <c r="AB21" s="33">
        <f t="shared" si="22"/>
        <v>1111.36</v>
      </c>
      <c r="AC21" s="33">
        <f t="shared" si="23"/>
        <v>1159.68</v>
      </c>
      <c r="AD21" s="33">
        <f t="shared" si="24"/>
        <v>1208</v>
      </c>
      <c r="AE21" s="33">
        <f t="shared" si="25"/>
        <v>1256.32</v>
      </c>
      <c r="AF21" s="33">
        <f t="shared" si="26"/>
        <v>1304.64</v>
      </c>
      <c r="AG21" s="33">
        <f t="shared" si="27"/>
        <v>1352.96</v>
      </c>
      <c r="AH21" s="33">
        <f t="shared" si="28"/>
        <v>1401.28</v>
      </c>
      <c r="AI21" s="33">
        <f t="shared" si="29"/>
        <v>1449.6</v>
      </c>
      <c r="AJ21" s="33">
        <f t="shared" si="30"/>
        <v>1497.92</v>
      </c>
      <c r="AK21" s="33">
        <f t="shared" si="31"/>
        <v>1546.24</v>
      </c>
      <c r="AL21" s="33">
        <f t="shared" si="32"/>
        <v>1594.56</v>
      </c>
      <c r="AM21" s="33">
        <f t="shared" si="33"/>
        <v>1642.88</v>
      </c>
      <c r="AN21" s="33">
        <f t="shared" si="34"/>
        <v>1691.2</v>
      </c>
      <c r="AO21" s="33">
        <f t="shared" si="35"/>
        <v>1739.52</v>
      </c>
      <c r="AP21" s="33">
        <f t="shared" si="36"/>
        <v>1787.84</v>
      </c>
      <c r="AQ21" s="33">
        <f t="shared" si="37"/>
        <v>1836.16</v>
      </c>
      <c r="AR21" s="33">
        <f t="shared" si="38"/>
        <v>1884.48</v>
      </c>
      <c r="AS21" s="33">
        <f t="shared" si="39"/>
        <v>1932.8</v>
      </c>
      <c r="AT21" s="33">
        <f t="shared" si="40"/>
        <v>1981.12</v>
      </c>
      <c r="AU21" s="33">
        <f t="shared" si="41"/>
        <v>2029.44</v>
      </c>
      <c r="AV21" s="33">
        <f t="shared" si="42"/>
        <v>2077.76</v>
      </c>
      <c r="AW21" s="33">
        <f t="shared" si="43"/>
        <v>2126.08</v>
      </c>
      <c r="AX21" s="33">
        <f t="shared" si="44"/>
        <v>2174.4</v>
      </c>
      <c r="AY21" s="33">
        <f t="shared" si="45"/>
        <v>2222.72</v>
      </c>
      <c r="AZ21" s="33">
        <f t="shared" si="46"/>
        <v>2271.04</v>
      </c>
      <c r="BA21" s="33">
        <f t="shared" si="47"/>
        <v>2319.36</v>
      </c>
      <c r="BB21" s="33">
        <f t="shared" si="48"/>
        <v>2367.68</v>
      </c>
      <c r="BC21" s="33">
        <f t="shared" si="49"/>
        <v>2416</v>
      </c>
      <c r="BD21" s="33">
        <f t="shared" si="50"/>
        <v>2464.32</v>
      </c>
      <c r="BE21" s="33">
        <f t="shared" si="51"/>
        <v>2512.64</v>
      </c>
      <c r="BF21" s="33">
        <f t="shared" si="52"/>
        <v>2560.96</v>
      </c>
      <c r="BG21" s="33">
        <f t="shared" si="53"/>
        <v>2609.28</v>
      </c>
      <c r="BH21" s="33">
        <f t="shared" si="54"/>
        <v>2657.6</v>
      </c>
      <c r="BI21" s="33">
        <f t="shared" si="55"/>
        <v>2705.92</v>
      </c>
      <c r="BJ21" s="33">
        <f t="shared" si="56"/>
        <v>2754.24</v>
      </c>
      <c r="BK21" s="33">
        <f t="shared" si="57"/>
        <v>2802.56</v>
      </c>
      <c r="BL21" s="33">
        <f t="shared" si="58"/>
        <v>2850.88</v>
      </c>
      <c r="BM21" s="33">
        <f t="shared" si="59"/>
        <v>2899.2</v>
      </c>
      <c r="BN21" s="33">
        <f t="shared" si="60"/>
        <v>2947.52</v>
      </c>
      <c r="BO21" s="33">
        <f t="shared" si="61"/>
        <v>2995.84</v>
      </c>
      <c r="BP21" s="33">
        <f t="shared" si="62"/>
        <v>3044.16</v>
      </c>
      <c r="BQ21" s="33">
        <f t="shared" si="63"/>
        <v>3092.48</v>
      </c>
      <c r="BR21" s="33">
        <f t="shared" si="64"/>
        <v>3140.8</v>
      </c>
      <c r="BS21" s="33">
        <f t="shared" si="65"/>
        <v>3189.12</v>
      </c>
      <c r="BT21" s="33">
        <f t="shared" si="66"/>
        <v>3237.44</v>
      </c>
      <c r="BU21" s="33">
        <f t="shared" si="67"/>
        <v>3285.76</v>
      </c>
      <c r="BV21" s="33">
        <f t="shared" si="68"/>
        <v>3334.08</v>
      </c>
      <c r="BW21" s="33">
        <f t="shared" si="69"/>
        <v>3382.4</v>
      </c>
    </row>
    <row r="22">
      <c r="A22" s="28" t="s">
        <v>36</v>
      </c>
      <c r="B22" s="29">
        <v>28.19</v>
      </c>
      <c r="C22" s="29">
        <v>35.28</v>
      </c>
      <c r="D22" s="29">
        <v>60.09</v>
      </c>
      <c r="E22" s="29">
        <v>67.18</v>
      </c>
      <c r="F22" s="29">
        <v>74.27</v>
      </c>
      <c r="G22" s="31">
        <f t="shared" si="1"/>
        <v>148.54</v>
      </c>
      <c r="H22" s="29">
        <f t="shared" si="2"/>
        <v>222.81</v>
      </c>
      <c r="I22" s="29">
        <f t="shared" si="3"/>
        <v>297.08</v>
      </c>
      <c r="J22" s="29">
        <f t="shared" si="4"/>
        <v>371.35</v>
      </c>
      <c r="K22" s="29">
        <f t="shared" si="5"/>
        <v>445.62</v>
      </c>
      <c r="L22" s="29">
        <f t="shared" si="6"/>
        <v>519.89</v>
      </c>
      <c r="M22" s="29">
        <f t="shared" si="7"/>
        <v>594.16</v>
      </c>
      <c r="N22" s="29">
        <f t="shared" si="8"/>
        <v>668.43</v>
      </c>
      <c r="O22" s="29">
        <f t="shared" si="9"/>
        <v>742.7</v>
      </c>
      <c r="P22" s="29">
        <f t="shared" si="10"/>
        <v>816.97</v>
      </c>
      <c r="Q22" s="29">
        <f t="shared" si="11"/>
        <v>891.24</v>
      </c>
      <c r="R22" s="29">
        <f t="shared" si="12"/>
        <v>965.51</v>
      </c>
      <c r="S22" s="29">
        <f t="shared" si="13"/>
        <v>1039.78</v>
      </c>
      <c r="T22" s="29">
        <f t="shared" si="14"/>
        <v>1114.05</v>
      </c>
      <c r="U22" s="29">
        <f t="shared" si="15"/>
        <v>1188.32</v>
      </c>
      <c r="V22" s="29">
        <f t="shared" si="16"/>
        <v>1262.59</v>
      </c>
      <c r="W22" s="29">
        <f t="shared" si="17"/>
        <v>1336.86</v>
      </c>
      <c r="X22" s="29">
        <f t="shared" si="18"/>
        <v>1411.13</v>
      </c>
      <c r="Y22" s="29">
        <f t="shared" si="19"/>
        <v>1485.4</v>
      </c>
      <c r="Z22" s="29">
        <f t="shared" si="20"/>
        <v>1559.67</v>
      </c>
      <c r="AA22" s="29">
        <f t="shared" si="21"/>
        <v>1633.94</v>
      </c>
      <c r="AB22" s="29">
        <f t="shared" si="22"/>
        <v>1708.21</v>
      </c>
      <c r="AC22" s="29">
        <f t="shared" si="23"/>
        <v>1782.48</v>
      </c>
      <c r="AD22" s="29">
        <f t="shared" si="24"/>
        <v>1856.75</v>
      </c>
      <c r="AE22" s="29">
        <f t="shared" si="25"/>
        <v>1931.02</v>
      </c>
      <c r="AF22" s="29">
        <f t="shared" si="26"/>
        <v>2005.29</v>
      </c>
      <c r="AG22" s="29">
        <f t="shared" si="27"/>
        <v>2079.56</v>
      </c>
      <c r="AH22" s="29">
        <f t="shared" si="28"/>
        <v>2153.83</v>
      </c>
      <c r="AI22" s="29">
        <f t="shared" si="29"/>
        <v>2228.1</v>
      </c>
      <c r="AJ22" s="29">
        <f t="shared" si="30"/>
        <v>2302.37</v>
      </c>
      <c r="AK22" s="29">
        <f t="shared" si="31"/>
        <v>2376.64</v>
      </c>
      <c r="AL22" s="29">
        <f t="shared" si="32"/>
        <v>2450.91</v>
      </c>
      <c r="AM22" s="29">
        <f t="shared" si="33"/>
        <v>2525.18</v>
      </c>
      <c r="AN22" s="29">
        <f t="shared" si="34"/>
        <v>2599.45</v>
      </c>
      <c r="AO22" s="29">
        <f t="shared" si="35"/>
        <v>2673.72</v>
      </c>
      <c r="AP22" s="29">
        <f t="shared" si="36"/>
        <v>2747.99</v>
      </c>
      <c r="AQ22" s="29">
        <f t="shared" si="37"/>
        <v>2822.26</v>
      </c>
      <c r="AR22" s="29">
        <f t="shared" si="38"/>
        <v>2896.53</v>
      </c>
      <c r="AS22" s="29">
        <f t="shared" si="39"/>
        <v>2970.8</v>
      </c>
      <c r="AT22" s="29">
        <f t="shared" si="40"/>
        <v>3045.07</v>
      </c>
      <c r="AU22" s="29">
        <f t="shared" si="41"/>
        <v>3119.34</v>
      </c>
      <c r="AV22" s="29">
        <f t="shared" si="42"/>
        <v>3193.61</v>
      </c>
      <c r="AW22" s="29">
        <f t="shared" si="43"/>
        <v>3267.88</v>
      </c>
      <c r="AX22" s="29">
        <f t="shared" si="44"/>
        <v>3342.15</v>
      </c>
      <c r="AY22" s="29">
        <f t="shared" si="45"/>
        <v>3416.42</v>
      </c>
      <c r="AZ22" s="29">
        <f t="shared" si="46"/>
        <v>3490.69</v>
      </c>
      <c r="BA22" s="29">
        <f t="shared" si="47"/>
        <v>3564.96</v>
      </c>
      <c r="BB22" s="29">
        <f t="shared" si="48"/>
        <v>3639.23</v>
      </c>
      <c r="BC22" s="29">
        <f t="shared" si="49"/>
        <v>3713.5</v>
      </c>
      <c r="BD22" s="29">
        <f t="shared" si="50"/>
        <v>3787.77</v>
      </c>
      <c r="BE22" s="29">
        <f t="shared" si="51"/>
        <v>3862.04</v>
      </c>
      <c r="BF22" s="29">
        <f t="shared" si="52"/>
        <v>3936.31</v>
      </c>
      <c r="BG22" s="29">
        <f t="shared" si="53"/>
        <v>4010.58</v>
      </c>
      <c r="BH22" s="29">
        <f t="shared" si="54"/>
        <v>4084.85</v>
      </c>
      <c r="BI22" s="29">
        <f t="shared" si="55"/>
        <v>4159.12</v>
      </c>
      <c r="BJ22" s="29">
        <f t="shared" si="56"/>
        <v>4233.39</v>
      </c>
      <c r="BK22" s="29">
        <f t="shared" si="57"/>
        <v>4307.66</v>
      </c>
      <c r="BL22" s="29">
        <f t="shared" si="58"/>
        <v>4381.93</v>
      </c>
      <c r="BM22" s="29">
        <f t="shared" si="59"/>
        <v>4456.2</v>
      </c>
      <c r="BN22" s="29">
        <f t="shared" si="60"/>
        <v>4530.47</v>
      </c>
      <c r="BO22" s="29">
        <f t="shared" si="61"/>
        <v>4604.74</v>
      </c>
      <c r="BP22" s="29">
        <f t="shared" si="62"/>
        <v>4679.01</v>
      </c>
      <c r="BQ22" s="29">
        <f t="shared" si="63"/>
        <v>4753.28</v>
      </c>
      <c r="BR22" s="29">
        <f t="shared" si="64"/>
        <v>4827.55</v>
      </c>
      <c r="BS22" s="29">
        <f t="shared" si="65"/>
        <v>4901.82</v>
      </c>
      <c r="BT22" s="29">
        <f t="shared" si="66"/>
        <v>4976.09</v>
      </c>
      <c r="BU22" s="29">
        <f t="shared" si="67"/>
        <v>5050.36</v>
      </c>
      <c r="BV22" s="29">
        <f t="shared" si="68"/>
        <v>5124.63</v>
      </c>
      <c r="BW22" s="29">
        <f t="shared" si="69"/>
        <v>5198.9</v>
      </c>
    </row>
    <row r="23">
      <c r="A23" s="28" t="s">
        <v>37</v>
      </c>
      <c r="B23" s="29">
        <v>53.59</v>
      </c>
      <c r="C23" s="30">
        <v>61.89</v>
      </c>
      <c r="D23" s="29">
        <v>74.09</v>
      </c>
      <c r="E23" s="30">
        <v>85.54</v>
      </c>
      <c r="F23" s="30">
        <v>96.8</v>
      </c>
      <c r="G23" s="32">
        <f t="shared" si="1"/>
        <v>193.6</v>
      </c>
      <c r="H23" s="33">
        <f t="shared" si="2"/>
        <v>290.4</v>
      </c>
      <c r="I23" s="33">
        <f t="shared" si="3"/>
        <v>387.2</v>
      </c>
      <c r="J23" s="33">
        <f t="shared" si="4"/>
        <v>484</v>
      </c>
      <c r="K23" s="33">
        <f t="shared" si="5"/>
        <v>580.8</v>
      </c>
      <c r="L23" s="33">
        <f t="shared" si="6"/>
        <v>677.6</v>
      </c>
      <c r="M23" s="33">
        <f t="shared" si="7"/>
        <v>774.4</v>
      </c>
      <c r="N23" s="33">
        <f t="shared" si="8"/>
        <v>871.2</v>
      </c>
      <c r="O23" s="33">
        <f t="shared" si="9"/>
        <v>968</v>
      </c>
      <c r="P23" s="33">
        <f t="shared" si="10"/>
        <v>1064.8</v>
      </c>
      <c r="Q23" s="33">
        <f t="shared" si="11"/>
        <v>1161.6</v>
      </c>
      <c r="R23" s="33">
        <f t="shared" si="12"/>
        <v>1258.4</v>
      </c>
      <c r="S23" s="33">
        <f t="shared" si="13"/>
        <v>1355.2</v>
      </c>
      <c r="T23" s="33">
        <f t="shared" si="14"/>
        <v>1452</v>
      </c>
      <c r="U23" s="33">
        <f t="shared" si="15"/>
        <v>1548.8</v>
      </c>
      <c r="V23" s="33">
        <f t="shared" si="16"/>
        <v>1645.6</v>
      </c>
      <c r="W23" s="33">
        <f t="shared" si="17"/>
        <v>1742.4</v>
      </c>
      <c r="X23" s="33">
        <f t="shared" si="18"/>
        <v>1839.2</v>
      </c>
      <c r="Y23" s="33">
        <f t="shared" si="19"/>
        <v>1936</v>
      </c>
      <c r="Z23" s="33">
        <f t="shared" si="20"/>
        <v>2032.8</v>
      </c>
      <c r="AA23" s="33">
        <f t="shared" si="21"/>
        <v>2129.6</v>
      </c>
      <c r="AB23" s="33">
        <f t="shared" si="22"/>
        <v>2226.4</v>
      </c>
      <c r="AC23" s="33">
        <f t="shared" si="23"/>
        <v>2323.2</v>
      </c>
      <c r="AD23" s="33">
        <f t="shared" si="24"/>
        <v>2420</v>
      </c>
      <c r="AE23" s="33">
        <f t="shared" si="25"/>
        <v>2516.8</v>
      </c>
      <c r="AF23" s="33">
        <f t="shared" si="26"/>
        <v>2613.6</v>
      </c>
      <c r="AG23" s="33">
        <f t="shared" si="27"/>
        <v>2710.4</v>
      </c>
      <c r="AH23" s="33">
        <f t="shared" si="28"/>
        <v>2807.2</v>
      </c>
      <c r="AI23" s="33">
        <f t="shared" si="29"/>
        <v>2904</v>
      </c>
      <c r="AJ23" s="33">
        <f t="shared" si="30"/>
        <v>3000.8</v>
      </c>
      <c r="AK23" s="33">
        <f t="shared" si="31"/>
        <v>3097.6</v>
      </c>
      <c r="AL23" s="33">
        <f t="shared" si="32"/>
        <v>3194.4</v>
      </c>
      <c r="AM23" s="33">
        <f t="shared" si="33"/>
        <v>3291.2</v>
      </c>
      <c r="AN23" s="33">
        <f t="shared" si="34"/>
        <v>3388</v>
      </c>
      <c r="AO23" s="33">
        <f t="shared" si="35"/>
        <v>3484.8</v>
      </c>
      <c r="AP23" s="33">
        <f t="shared" si="36"/>
        <v>3581.6</v>
      </c>
      <c r="AQ23" s="33">
        <f t="shared" si="37"/>
        <v>3678.4</v>
      </c>
      <c r="AR23" s="33">
        <f t="shared" si="38"/>
        <v>3775.2</v>
      </c>
      <c r="AS23" s="33">
        <f t="shared" si="39"/>
        <v>3872</v>
      </c>
      <c r="AT23" s="33">
        <f t="shared" si="40"/>
        <v>3968.8</v>
      </c>
      <c r="AU23" s="33">
        <f t="shared" si="41"/>
        <v>4065.6</v>
      </c>
      <c r="AV23" s="33">
        <f t="shared" si="42"/>
        <v>4162.4</v>
      </c>
      <c r="AW23" s="33">
        <f t="shared" si="43"/>
        <v>4259.2</v>
      </c>
      <c r="AX23" s="33">
        <f t="shared" si="44"/>
        <v>4356</v>
      </c>
      <c r="AY23" s="33">
        <f t="shared" si="45"/>
        <v>4452.8</v>
      </c>
      <c r="AZ23" s="33">
        <f t="shared" si="46"/>
        <v>4549.6</v>
      </c>
      <c r="BA23" s="33">
        <f t="shared" si="47"/>
        <v>4646.4</v>
      </c>
      <c r="BB23" s="33">
        <f t="shared" si="48"/>
        <v>4743.2</v>
      </c>
      <c r="BC23" s="33">
        <f t="shared" si="49"/>
        <v>4840</v>
      </c>
      <c r="BD23" s="33">
        <f t="shared" si="50"/>
        <v>4936.8</v>
      </c>
      <c r="BE23" s="33">
        <f t="shared" si="51"/>
        <v>5033.6</v>
      </c>
      <c r="BF23" s="33">
        <f t="shared" si="52"/>
        <v>5130.4</v>
      </c>
      <c r="BG23" s="33">
        <f t="shared" si="53"/>
        <v>5227.2</v>
      </c>
      <c r="BH23" s="33">
        <f t="shared" si="54"/>
        <v>5324</v>
      </c>
      <c r="BI23" s="33">
        <f t="shared" si="55"/>
        <v>5420.8</v>
      </c>
      <c r="BJ23" s="33">
        <f t="shared" si="56"/>
        <v>5517.6</v>
      </c>
      <c r="BK23" s="33">
        <f t="shared" si="57"/>
        <v>5614.4</v>
      </c>
      <c r="BL23" s="33">
        <f t="shared" si="58"/>
        <v>5711.2</v>
      </c>
      <c r="BM23" s="33">
        <f t="shared" si="59"/>
        <v>5808</v>
      </c>
      <c r="BN23" s="33">
        <f t="shared" si="60"/>
        <v>5904.8</v>
      </c>
      <c r="BO23" s="33">
        <f t="shared" si="61"/>
        <v>6001.6</v>
      </c>
      <c r="BP23" s="33">
        <f t="shared" si="62"/>
        <v>6098.4</v>
      </c>
      <c r="BQ23" s="33">
        <f t="shared" si="63"/>
        <v>6195.2</v>
      </c>
      <c r="BR23" s="33">
        <f t="shared" si="64"/>
        <v>6292</v>
      </c>
      <c r="BS23" s="33">
        <f t="shared" si="65"/>
        <v>6388.8</v>
      </c>
      <c r="BT23" s="33">
        <f t="shared" si="66"/>
        <v>6485.6</v>
      </c>
      <c r="BU23" s="33">
        <f t="shared" si="67"/>
        <v>6582.4</v>
      </c>
      <c r="BV23" s="33">
        <f t="shared" si="68"/>
        <v>6679.2</v>
      </c>
      <c r="BW23" s="33">
        <f t="shared" si="69"/>
        <v>6776</v>
      </c>
    </row>
    <row r="24">
      <c r="A24" s="28" t="s">
        <v>38</v>
      </c>
      <c r="B24" s="29">
        <v>41.48</v>
      </c>
      <c r="C24" s="30">
        <v>47.62</v>
      </c>
      <c r="D24" s="30">
        <v>58.89</v>
      </c>
      <c r="E24" s="30">
        <v>67.49</v>
      </c>
      <c r="F24" s="30">
        <v>74.69</v>
      </c>
      <c r="G24" s="32">
        <f t="shared" si="1"/>
        <v>149.38</v>
      </c>
      <c r="H24" s="33">
        <f t="shared" si="2"/>
        <v>224.07</v>
      </c>
      <c r="I24" s="33">
        <f t="shared" si="3"/>
        <v>298.76</v>
      </c>
      <c r="J24" s="33">
        <f t="shared" si="4"/>
        <v>373.45</v>
      </c>
      <c r="K24" s="33">
        <f t="shared" si="5"/>
        <v>448.14</v>
      </c>
      <c r="L24" s="33">
        <f t="shared" si="6"/>
        <v>522.83</v>
      </c>
      <c r="M24" s="33">
        <f t="shared" si="7"/>
        <v>597.52</v>
      </c>
      <c r="N24" s="33">
        <f t="shared" si="8"/>
        <v>672.21</v>
      </c>
      <c r="O24" s="33">
        <f t="shared" si="9"/>
        <v>746.9</v>
      </c>
      <c r="P24" s="33">
        <f t="shared" si="10"/>
        <v>821.59</v>
      </c>
      <c r="Q24" s="33">
        <f t="shared" si="11"/>
        <v>896.28</v>
      </c>
      <c r="R24" s="33">
        <f t="shared" si="12"/>
        <v>970.97</v>
      </c>
      <c r="S24" s="33">
        <f t="shared" si="13"/>
        <v>1045.66</v>
      </c>
      <c r="T24" s="33">
        <f t="shared" si="14"/>
        <v>1120.35</v>
      </c>
      <c r="U24" s="33">
        <f t="shared" si="15"/>
        <v>1195.04</v>
      </c>
      <c r="V24" s="33">
        <f t="shared" si="16"/>
        <v>1269.73</v>
      </c>
      <c r="W24" s="33">
        <f t="shared" si="17"/>
        <v>1344.42</v>
      </c>
      <c r="X24" s="33">
        <f t="shared" si="18"/>
        <v>1419.11</v>
      </c>
      <c r="Y24" s="33">
        <f t="shared" si="19"/>
        <v>1493.8</v>
      </c>
      <c r="Z24" s="33">
        <f t="shared" si="20"/>
        <v>1568.49</v>
      </c>
      <c r="AA24" s="33">
        <f t="shared" si="21"/>
        <v>1643.18</v>
      </c>
      <c r="AB24" s="33">
        <f t="shared" si="22"/>
        <v>1717.87</v>
      </c>
      <c r="AC24" s="33">
        <f t="shared" si="23"/>
        <v>1792.56</v>
      </c>
      <c r="AD24" s="33">
        <f t="shared" si="24"/>
        <v>1867.25</v>
      </c>
      <c r="AE24" s="33">
        <f t="shared" si="25"/>
        <v>1941.94</v>
      </c>
      <c r="AF24" s="33">
        <f t="shared" si="26"/>
        <v>2016.63</v>
      </c>
      <c r="AG24" s="33">
        <f t="shared" si="27"/>
        <v>2091.32</v>
      </c>
      <c r="AH24" s="33">
        <f t="shared" si="28"/>
        <v>2166.01</v>
      </c>
      <c r="AI24" s="33">
        <f t="shared" si="29"/>
        <v>2240.7</v>
      </c>
      <c r="AJ24" s="33">
        <f t="shared" si="30"/>
        <v>2315.39</v>
      </c>
      <c r="AK24" s="33">
        <f t="shared" si="31"/>
        <v>2390.08</v>
      </c>
      <c r="AL24" s="33">
        <f t="shared" si="32"/>
        <v>2464.77</v>
      </c>
      <c r="AM24" s="33">
        <f t="shared" si="33"/>
        <v>2539.46</v>
      </c>
      <c r="AN24" s="33">
        <f t="shared" si="34"/>
        <v>2614.15</v>
      </c>
      <c r="AO24" s="33">
        <f t="shared" si="35"/>
        <v>2688.84</v>
      </c>
      <c r="AP24" s="33">
        <f t="shared" si="36"/>
        <v>2763.53</v>
      </c>
      <c r="AQ24" s="33">
        <f t="shared" si="37"/>
        <v>2838.22</v>
      </c>
      <c r="AR24" s="33">
        <f t="shared" si="38"/>
        <v>2912.91</v>
      </c>
      <c r="AS24" s="33">
        <f t="shared" si="39"/>
        <v>2987.6</v>
      </c>
      <c r="AT24" s="33">
        <f t="shared" si="40"/>
        <v>3062.29</v>
      </c>
      <c r="AU24" s="33">
        <f t="shared" si="41"/>
        <v>3136.98</v>
      </c>
      <c r="AV24" s="33">
        <f t="shared" si="42"/>
        <v>3211.67</v>
      </c>
      <c r="AW24" s="33">
        <f t="shared" si="43"/>
        <v>3286.36</v>
      </c>
      <c r="AX24" s="33">
        <f t="shared" si="44"/>
        <v>3361.05</v>
      </c>
      <c r="AY24" s="33">
        <f t="shared" si="45"/>
        <v>3435.74</v>
      </c>
      <c r="AZ24" s="33">
        <f t="shared" si="46"/>
        <v>3510.43</v>
      </c>
      <c r="BA24" s="33">
        <f t="shared" si="47"/>
        <v>3585.12</v>
      </c>
      <c r="BB24" s="33">
        <f t="shared" si="48"/>
        <v>3659.81</v>
      </c>
      <c r="BC24" s="33">
        <f t="shared" si="49"/>
        <v>3734.5</v>
      </c>
      <c r="BD24" s="33">
        <f t="shared" si="50"/>
        <v>3809.19</v>
      </c>
      <c r="BE24" s="33">
        <f t="shared" si="51"/>
        <v>3883.88</v>
      </c>
      <c r="BF24" s="33">
        <f t="shared" si="52"/>
        <v>3958.57</v>
      </c>
      <c r="BG24" s="33">
        <f t="shared" si="53"/>
        <v>4033.26</v>
      </c>
      <c r="BH24" s="33">
        <f t="shared" si="54"/>
        <v>4107.95</v>
      </c>
      <c r="BI24" s="33">
        <f t="shared" si="55"/>
        <v>4182.64</v>
      </c>
      <c r="BJ24" s="33">
        <f t="shared" si="56"/>
        <v>4257.33</v>
      </c>
      <c r="BK24" s="33">
        <f t="shared" si="57"/>
        <v>4332.02</v>
      </c>
      <c r="BL24" s="33">
        <f t="shared" si="58"/>
        <v>4406.71</v>
      </c>
      <c r="BM24" s="33">
        <f t="shared" si="59"/>
        <v>4481.4</v>
      </c>
      <c r="BN24" s="33">
        <f t="shared" si="60"/>
        <v>4556.09</v>
      </c>
      <c r="BO24" s="33">
        <f t="shared" si="61"/>
        <v>4630.78</v>
      </c>
      <c r="BP24" s="33">
        <f t="shared" si="62"/>
        <v>4705.47</v>
      </c>
      <c r="BQ24" s="33">
        <f t="shared" si="63"/>
        <v>4780.16</v>
      </c>
      <c r="BR24" s="33">
        <f t="shared" si="64"/>
        <v>4854.85</v>
      </c>
      <c r="BS24" s="33">
        <f t="shared" si="65"/>
        <v>4929.54</v>
      </c>
      <c r="BT24" s="33">
        <f t="shared" si="66"/>
        <v>5004.23</v>
      </c>
      <c r="BU24" s="33">
        <f t="shared" si="67"/>
        <v>5078.92</v>
      </c>
      <c r="BV24" s="33">
        <f t="shared" si="68"/>
        <v>5153.61</v>
      </c>
      <c r="BW24" s="33">
        <f t="shared" si="69"/>
        <v>5228.3</v>
      </c>
    </row>
    <row r="25">
      <c r="A25" s="28" t="s">
        <v>114</v>
      </c>
      <c r="B25" s="29">
        <v>12.99</v>
      </c>
      <c r="C25" s="29">
        <v>13.99</v>
      </c>
      <c r="D25" s="29">
        <v>15.99</v>
      </c>
      <c r="E25" s="29">
        <v>19.49</v>
      </c>
      <c r="F25" s="29">
        <v>20.99</v>
      </c>
      <c r="G25" s="32">
        <f t="shared" si="1"/>
        <v>41.98</v>
      </c>
      <c r="H25" s="33">
        <f t="shared" si="2"/>
        <v>62.97</v>
      </c>
      <c r="I25" s="33">
        <f t="shared" si="3"/>
        <v>83.96</v>
      </c>
      <c r="J25" s="33">
        <f t="shared" si="4"/>
        <v>104.95</v>
      </c>
      <c r="K25" s="33">
        <f t="shared" si="5"/>
        <v>125.94</v>
      </c>
      <c r="L25" s="33">
        <f t="shared" si="6"/>
        <v>146.93</v>
      </c>
      <c r="M25" s="33">
        <f t="shared" si="7"/>
        <v>167.92</v>
      </c>
      <c r="N25" s="33">
        <f t="shared" si="8"/>
        <v>188.91</v>
      </c>
      <c r="O25" s="33">
        <f t="shared" si="9"/>
        <v>209.9</v>
      </c>
      <c r="P25" s="33">
        <f t="shared" si="10"/>
        <v>230.89</v>
      </c>
      <c r="Q25" s="33">
        <f t="shared" si="11"/>
        <v>251.88</v>
      </c>
      <c r="R25" s="33">
        <f t="shared" si="12"/>
        <v>272.87</v>
      </c>
      <c r="S25" s="33">
        <f t="shared" si="13"/>
        <v>293.86</v>
      </c>
      <c r="T25" s="33">
        <f t="shared" si="14"/>
        <v>314.85</v>
      </c>
      <c r="U25" s="33">
        <f t="shared" si="15"/>
        <v>335.84</v>
      </c>
      <c r="V25" s="33">
        <f t="shared" si="16"/>
        <v>356.83</v>
      </c>
      <c r="W25" s="33">
        <f t="shared" si="17"/>
        <v>377.82</v>
      </c>
      <c r="X25" s="33">
        <f t="shared" si="18"/>
        <v>398.81</v>
      </c>
      <c r="Y25" s="33">
        <f t="shared" si="19"/>
        <v>419.8</v>
      </c>
      <c r="Z25" s="33">
        <f t="shared" si="20"/>
        <v>440.79</v>
      </c>
      <c r="AA25" s="33">
        <f t="shared" si="21"/>
        <v>461.78</v>
      </c>
      <c r="AB25" s="33">
        <f t="shared" si="22"/>
        <v>482.77</v>
      </c>
      <c r="AC25" s="33">
        <f t="shared" si="23"/>
        <v>503.76</v>
      </c>
      <c r="AD25" s="33">
        <f t="shared" si="24"/>
        <v>524.75</v>
      </c>
      <c r="AE25" s="33">
        <f t="shared" si="25"/>
        <v>545.74</v>
      </c>
      <c r="AF25" s="33">
        <f t="shared" si="26"/>
        <v>566.73</v>
      </c>
      <c r="AG25" s="33">
        <f t="shared" si="27"/>
        <v>587.72</v>
      </c>
      <c r="AH25" s="33">
        <f t="shared" si="28"/>
        <v>608.71</v>
      </c>
      <c r="AI25" s="33">
        <f t="shared" si="29"/>
        <v>629.7</v>
      </c>
      <c r="AJ25" s="33">
        <f t="shared" si="30"/>
        <v>650.69</v>
      </c>
      <c r="AK25" s="33">
        <f t="shared" si="31"/>
        <v>671.68</v>
      </c>
      <c r="AL25" s="33">
        <f t="shared" si="32"/>
        <v>692.67</v>
      </c>
      <c r="AM25" s="33">
        <f t="shared" si="33"/>
        <v>713.66</v>
      </c>
      <c r="AN25" s="33">
        <f t="shared" si="34"/>
        <v>734.65</v>
      </c>
      <c r="AO25" s="33">
        <f t="shared" si="35"/>
        <v>755.64</v>
      </c>
      <c r="AP25" s="33">
        <f t="shared" si="36"/>
        <v>776.63</v>
      </c>
      <c r="AQ25" s="33">
        <f t="shared" si="37"/>
        <v>797.62</v>
      </c>
      <c r="AR25" s="33">
        <f t="shared" si="38"/>
        <v>818.61</v>
      </c>
      <c r="AS25" s="33">
        <f t="shared" si="39"/>
        <v>839.6</v>
      </c>
      <c r="AT25" s="33">
        <f t="shared" si="40"/>
        <v>860.59</v>
      </c>
      <c r="AU25" s="33">
        <f t="shared" si="41"/>
        <v>881.58</v>
      </c>
      <c r="AV25" s="33">
        <f t="shared" si="42"/>
        <v>902.57</v>
      </c>
      <c r="AW25" s="33">
        <f t="shared" si="43"/>
        <v>923.56</v>
      </c>
      <c r="AX25" s="33">
        <f t="shared" si="44"/>
        <v>944.55</v>
      </c>
      <c r="AY25" s="33">
        <f t="shared" si="45"/>
        <v>965.54</v>
      </c>
      <c r="AZ25" s="33">
        <f t="shared" si="46"/>
        <v>986.53</v>
      </c>
      <c r="BA25" s="33">
        <f t="shared" si="47"/>
        <v>1007.52</v>
      </c>
      <c r="BB25" s="33">
        <f t="shared" si="48"/>
        <v>1028.51</v>
      </c>
      <c r="BC25" s="33">
        <f t="shared" si="49"/>
        <v>1049.5</v>
      </c>
      <c r="BD25" s="33">
        <f t="shared" si="50"/>
        <v>1070.49</v>
      </c>
      <c r="BE25" s="33">
        <f t="shared" si="51"/>
        <v>1091.48</v>
      </c>
      <c r="BF25" s="33">
        <f t="shared" si="52"/>
        <v>1112.47</v>
      </c>
      <c r="BG25" s="33">
        <f t="shared" si="53"/>
        <v>1133.46</v>
      </c>
      <c r="BH25" s="33">
        <f t="shared" si="54"/>
        <v>1154.45</v>
      </c>
      <c r="BI25" s="33">
        <f t="shared" si="55"/>
        <v>1175.44</v>
      </c>
      <c r="BJ25" s="33">
        <f t="shared" si="56"/>
        <v>1196.43</v>
      </c>
      <c r="BK25" s="33">
        <f t="shared" si="57"/>
        <v>1217.42</v>
      </c>
      <c r="BL25" s="33">
        <f t="shared" si="58"/>
        <v>1238.41</v>
      </c>
      <c r="BM25" s="33">
        <f t="shared" si="59"/>
        <v>1259.4</v>
      </c>
      <c r="BN25" s="33">
        <f t="shared" si="60"/>
        <v>1280.39</v>
      </c>
      <c r="BO25" s="33">
        <f t="shared" si="61"/>
        <v>1301.38</v>
      </c>
      <c r="BP25" s="33">
        <f t="shared" si="62"/>
        <v>1322.37</v>
      </c>
      <c r="BQ25" s="33">
        <f t="shared" si="63"/>
        <v>1343.36</v>
      </c>
      <c r="BR25" s="33">
        <f t="shared" si="64"/>
        <v>1364.35</v>
      </c>
      <c r="BS25" s="33">
        <f t="shared" si="65"/>
        <v>1385.34</v>
      </c>
      <c r="BT25" s="33">
        <f t="shared" si="66"/>
        <v>1406.33</v>
      </c>
      <c r="BU25" s="33">
        <f t="shared" si="67"/>
        <v>1427.32</v>
      </c>
      <c r="BV25" s="33">
        <f t="shared" si="68"/>
        <v>1448.31</v>
      </c>
      <c r="BW25" s="33">
        <f t="shared" si="69"/>
        <v>1469.3</v>
      </c>
    </row>
    <row r="3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>
      <c r="A32" s="35"/>
      <c r="B32" s="36"/>
      <c r="C32" s="36"/>
      <c r="D32" s="36"/>
      <c r="E32" s="36"/>
      <c r="F32" s="36"/>
      <c r="G32" s="35"/>
      <c r="H32" s="35"/>
      <c r="I32" s="35"/>
      <c r="J32" s="35"/>
    </row>
    <row r="33">
      <c r="A33" s="35"/>
      <c r="B33" s="36"/>
      <c r="C33" s="36"/>
      <c r="D33" s="36"/>
      <c r="E33" s="36"/>
      <c r="F33" s="36"/>
      <c r="G33" s="35"/>
      <c r="H33" s="35"/>
      <c r="I33" s="35"/>
      <c r="J33" s="35"/>
    </row>
    <row r="34">
      <c r="A34" s="35"/>
      <c r="B34" s="36"/>
      <c r="C34" s="36"/>
      <c r="D34" s="36"/>
      <c r="E34" s="36"/>
      <c r="F34" s="36"/>
      <c r="G34" s="35"/>
      <c r="H34" s="35"/>
      <c r="I34" s="35"/>
      <c r="J34" s="35"/>
    </row>
    <row r="35">
      <c r="A35" s="35"/>
      <c r="B35" s="36"/>
      <c r="C35" s="36"/>
      <c r="D35" s="36"/>
      <c r="E35" s="36"/>
      <c r="F35" s="36"/>
      <c r="G35" s="35"/>
      <c r="H35" s="35"/>
      <c r="I35" s="35"/>
      <c r="J35" s="35"/>
    </row>
    <row r="36">
      <c r="A36" s="35"/>
      <c r="B36" s="36"/>
      <c r="C36" s="36"/>
      <c r="D36" s="36"/>
      <c r="E36" s="36"/>
      <c r="F36" s="36"/>
      <c r="G36" s="35"/>
      <c r="H36" s="35"/>
      <c r="I36" s="35"/>
      <c r="J36" s="35"/>
    </row>
    <row r="37">
      <c r="A37" s="35"/>
      <c r="B37" s="36"/>
      <c r="C37" s="36"/>
      <c r="D37" s="36"/>
      <c r="E37" s="36"/>
      <c r="F37" s="36"/>
      <c r="G37" s="35"/>
      <c r="H37" s="35"/>
      <c r="I37" s="35"/>
      <c r="J37" s="35"/>
    </row>
    <row r="38">
      <c r="A38" s="35"/>
      <c r="B38" s="36"/>
      <c r="C38" s="36"/>
      <c r="D38" s="36"/>
      <c r="E38" s="36"/>
      <c r="F38" s="36"/>
      <c r="G38" s="35"/>
      <c r="H38" s="35"/>
      <c r="I38" s="35"/>
      <c r="J38" s="35"/>
    </row>
    <row r="39">
      <c r="A39" s="35"/>
      <c r="B39" s="36"/>
      <c r="C39" s="36"/>
      <c r="D39" s="36"/>
      <c r="E39" s="36"/>
      <c r="F39" s="36"/>
      <c r="G39" s="35"/>
      <c r="H39" s="35"/>
      <c r="I39" s="35"/>
      <c r="J39" s="35"/>
    </row>
    <row r="40">
      <c r="A40" s="35"/>
      <c r="B40" s="36"/>
      <c r="C40" s="36"/>
      <c r="D40" s="36"/>
      <c r="E40" s="36"/>
      <c r="F40" s="36"/>
      <c r="G40" s="35"/>
      <c r="H40" s="35"/>
      <c r="I40" s="35"/>
      <c r="J40" s="35"/>
    </row>
    <row r="41">
      <c r="A41" s="35"/>
      <c r="B41" s="36"/>
      <c r="C41" s="36"/>
      <c r="D41" s="36"/>
      <c r="E41" s="36"/>
      <c r="F41" s="36"/>
      <c r="G41" s="35"/>
      <c r="H41" s="35"/>
      <c r="I41" s="35"/>
      <c r="J41" s="35"/>
    </row>
    <row r="42">
      <c r="A42" s="35"/>
      <c r="B42" s="36"/>
      <c r="C42" s="36"/>
      <c r="D42" s="36"/>
      <c r="E42" s="36"/>
      <c r="F42" s="36"/>
      <c r="G42" s="35"/>
      <c r="H42" s="35"/>
      <c r="I42" s="35"/>
      <c r="J42" s="35"/>
    </row>
    <row r="43">
      <c r="A43" s="35"/>
      <c r="B43" s="36"/>
      <c r="C43" s="36"/>
      <c r="D43" s="36"/>
      <c r="E43" s="36"/>
      <c r="F43" s="36"/>
      <c r="G43" s="35"/>
      <c r="H43" s="35"/>
      <c r="I43" s="35"/>
      <c r="J43" s="35"/>
    </row>
    <row r="44">
      <c r="A44" s="35"/>
      <c r="B44" s="36"/>
      <c r="C44" s="36"/>
      <c r="D44" s="36"/>
      <c r="E44" s="36"/>
      <c r="F44" s="36"/>
      <c r="G44" s="35"/>
      <c r="H44" s="35"/>
      <c r="I44" s="35"/>
      <c r="J44" s="35"/>
    </row>
    <row r="45">
      <c r="A45" s="35"/>
      <c r="B45" s="36"/>
      <c r="C45" s="36"/>
      <c r="D45" s="36"/>
      <c r="E45" s="36"/>
      <c r="F45" s="36"/>
      <c r="G45" s="35"/>
      <c r="H45" s="35"/>
      <c r="I45" s="35"/>
      <c r="J45" s="35"/>
    </row>
    <row r="46">
      <c r="A46" s="35"/>
      <c r="B46" s="36"/>
      <c r="C46" s="36"/>
      <c r="D46" s="36"/>
      <c r="E46" s="36"/>
      <c r="F46" s="36"/>
      <c r="G46" s="35"/>
      <c r="H46" s="35"/>
      <c r="I46" s="35"/>
      <c r="J46" s="35"/>
    </row>
    <row r="47">
      <c r="A47" s="35"/>
      <c r="B47" s="36"/>
      <c r="C47" s="36"/>
      <c r="D47" s="36"/>
      <c r="E47" s="36"/>
      <c r="F47" s="36"/>
      <c r="G47" s="35"/>
      <c r="H47" s="35"/>
      <c r="I47" s="35"/>
      <c r="J47" s="35"/>
    </row>
    <row r="48">
      <c r="A48" s="35"/>
      <c r="B48" s="36"/>
      <c r="C48" s="36"/>
      <c r="D48" s="36"/>
      <c r="E48" s="36"/>
      <c r="F48" s="36"/>
      <c r="G48" s="35"/>
      <c r="H48" s="35"/>
      <c r="I48" s="35"/>
      <c r="J48" s="35"/>
    </row>
    <row r="49">
      <c r="A49" s="35"/>
      <c r="B49" s="36"/>
      <c r="C49" s="36"/>
      <c r="D49" s="36"/>
      <c r="E49" s="36"/>
      <c r="F49" s="36"/>
      <c r="G49" s="35"/>
      <c r="H49" s="35"/>
      <c r="I49" s="35"/>
      <c r="J49" s="35"/>
    </row>
    <row r="50">
      <c r="A50" s="35"/>
      <c r="B50" s="36"/>
      <c r="C50" s="36"/>
      <c r="D50" s="36"/>
      <c r="E50" s="36"/>
      <c r="F50" s="36"/>
      <c r="G50" s="35"/>
      <c r="H50" s="35"/>
      <c r="I50" s="35"/>
      <c r="J50" s="35"/>
    </row>
    <row r="51">
      <c r="A51" s="35"/>
      <c r="B51" s="36"/>
      <c r="C51" s="36"/>
      <c r="D51" s="36"/>
      <c r="E51" s="36"/>
      <c r="F51" s="36"/>
      <c r="G51" s="35"/>
      <c r="H51" s="35"/>
      <c r="I51" s="35"/>
      <c r="J51" s="35"/>
    </row>
    <row r="52">
      <c r="A52" s="35"/>
      <c r="B52" s="36"/>
      <c r="C52" s="36"/>
      <c r="D52" s="36"/>
      <c r="E52" s="36"/>
      <c r="F52" s="36"/>
      <c r="G52" s="35"/>
      <c r="H52" s="35"/>
      <c r="I52" s="35"/>
      <c r="J52" s="35"/>
    </row>
    <row r="53">
      <c r="A53" s="35"/>
      <c r="B53" s="36"/>
      <c r="C53" s="36"/>
      <c r="D53" s="36"/>
      <c r="E53" s="36"/>
      <c r="F53" s="36"/>
      <c r="G53" s="35"/>
      <c r="H53" s="35"/>
      <c r="I53" s="35"/>
      <c r="J53" s="35"/>
    </row>
    <row r="54">
      <c r="A54" s="35"/>
      <c r="B54" s="36"/>
      <c r="C54" s="36"/>
      <c r="D54" s="36"/>
      <c r="E54" s="36"/>
      <c r="F54" s="36"/>
      <c r="G54" s="35"/>
      <c r="H54" s="35"/>
      <c r="I54" s="35"/>
      <c r="J54" s="35"/>
    </row>
    <row r="55">
      <c r="A55" s="35"/>
      <c r="B55" s="36"/>
      <c r="C55" s="36"/>
      <c r="D55" s="36"/>
      <c r="E55" s="36"/>
      <c r="F55" s="36"/>
      <c r="G55" s="35"/>
      <c r="H55" s="35"/>
      <c r="I55" s="35"/>
      <c r="J55" s="35"/>
    </row>
    <row r="56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>
      <c r="A60" s="35"/>
      <c r="B60" s="35"/>
      <c r="C60" s="35"/>
      <c r="D60" s="35"/>
      <c r="E60" s="35"/>
      <c r="F60" s="35"/>
      <c r="G60" s="35"/>
      <c r="H60" s="35"/>
      <c r="I60" s="35"/>
      <c r="J60" s="35"/>
    </row>
  </sheetData>
  <drawing r:id="rId1"/>
</worksheet>
</file>